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76" activeTab="1"/>
  </bookViews>
  <sheets>
    <sheet name="Prihodi" sheetId="1" r:id="rId1"/>
    <sheet name="Rashodi" sheetId="2" r:id="rId2"/>
    <sheet name="Прилог 1" sheetId="3" r:id="rId3"/>
    <sheet name="Прилог 1а" sheetId="4" r:id="rId4"/>
    <sheet name="Прилог 1б" sheetId="5" r:id="rId5"/>
    <sheet name="Прилог 2" sheetId="6" r:id="rId6"/>
    <sheet name="Прилог 3" sheetId="7" r:id="rId7"/>
    <sheet name="Прилог 4" sheetId="8" r:id="rId8"/>
    <sheet name="Прилог 4 наставак" sheetId="9" r:id="rId9"/>
    <sheet name="Прилог 5 план биланс стања" sheetId="10" r:id="rId10"/>
    <sheet name="Прилог 5а план биланс успеха" sheetId="11" r:id="rId11"/>
    <sheet name="Прилог 5б план ток готовине " sheetId="12" r:id="rId12"/>
    <sheet name="Прилог 6 субвенције" sheetId="13" r:id="rId13"/>
    <sheet name="Прилог 7трош-запослених" sheetId="14" r:id="rId14"/>
    <sheet name="Прилог  8" sheetId="15" r:id="rId15"/>
    <sheet name="Прилог 9" sheetId="16" r:id="rId16"/>
    <sheet name="Прилог 10" sheetId="17" r:id="rId17"/>
    <sheet name="Прилог 11 зараде" sheetId="18" r:id="rId18"/>
    <sheet name="Прилог 11a" sheetId="19" r:id="rId19"/>
    <sheet name="Прилог 11б" sheetId="20" r:id="rId20"/>
    <sheet name="Прилог 12 надзорни одбор" sheetId="21" r:id="rId21"/>
    <sheet name="Прилог 13" sheetId="22" r:id="rId22"/>
    <sheet name="Прилог 14" sheetId="23" r:id="rId23"/>
    <sheet name="Прилог 15" sheetId="24" r:id="rId24"/>
    <sheet name="Прилог 16" sheetId="25" r:id="rId25"/>
    <sheet name="Прилог 17" sheetId="26" r:id="rId26"/>
  </sheets>
  <definedNames>
    <definedName name="_xlfn.IFERROR" hidden="1">#NAME?</definedName>
    <definedName name="_xlnm.Print_Area" localSheetId="16">'Прилог 10'!$B$1:$H$31</definedName>
    <definedName name="_xlnm.Print_Area" localSheetId="17">'Прилог 11 зараде'!$A$2:$N$70</definedName>
    <definedName name="_xlnm.Print_Area" localSheetId="19">'Прилог 11б'!$A$2:$N$49</definedName>
    <definedName name="_xlnm.Print_Area" localSheetId="21">'Прилог 13'!$B$1:$J$43</definedName>
    <definedName name="_xlnm.Print_Area" localSheetId="22">'Прилог 14'!$B$2:$Q$26</definedName>
    <definedName name="_xlnm.Print_Area" localSheetId="23">'Прилог 15'!$A$1:$I$41</definedName>
    <definedName name="_xlnm.Print_Area" localSheetId="24">'Прилог 16'!$B$1:$O$33</definedName>
    <definedName name="_xlnm.Print_Area" localSheetId="25">'Прилог 17'!$B$1:$I$17</definedName>
    <definedName name="_xlnm.Print_Area" localSheetId="7">'Прилог 4'!$A$1:$F$50</definedName>
    <definedName name="_xlnm.Print_Area" localSheetId="8">'Прилог 4 наставак'!$A$1:$F$47</definedName>
    <definedName name="_xlnm.Print_Area" localSheetId="13">'Прилог 7трош-запослених'!$B$1:$I$41</definedName>
    <definedName name="_xlnm.Print_Area" localSheetId="15">'Прилог 9'!$B$1:$L$31</definedName>
    <definedName name="_xlnm.Print_Titles" localSheetId="2">'Прилог 1'!$4:$5</definedName>
    <definedName name="_xlnm.Print_Titles" localSheetId="3">'Прилог 1а'!$5:$6</definedName>
    <definedName name="_xlnm.Print_Titles" localSheetId="4">'Прилог 1б'!$5:$6</definedName>
    <definedName name="_xlnm.Print_Titles" localSheetId="9">'Прилог 5 план биланс стања'!$4:$5</definedName>
    <definedName name="_xlnm.Print_Titles" localSheetId="10">'Прилог 5а план биланс успеха'!$5:$8</definedName>
    <definedName name="_xlnm.Print_Titles" localSheetId="11">'Прилог 5б план ток готовине '!$5:$7</definedName>
  </definedNames>
  <calcPr fullCalcOnLoad="1"/>
</workbook>
</file>

<file path=xl/sharedStrings.xml><?xml version="1.0" encoding="utf-8"?>
<sst xmlns="http://schemas.openxmlformats.org/spreadsheetml/2006/main" count="2113" uniqueCount="1095">
  <si>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</si>
  <si>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</si>
  <si>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</si>
  <si>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</si>
  <si>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</si>
  <si>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</si>
  <si>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</si>
  <si>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</si>
  <si>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</si>
  <si>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</si>
  <si>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</si>
  <si>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</si>
  <si>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</si>
  <si>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</si>
  <si>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</si>
  <si>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</si>
  <si>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</si>
  <si>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</si>
  <si>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</si>
  <si>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</si>
  <si>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</si>
  <si>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</si>
  <si>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</si>
  <si>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</si>
  <si>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</si>
  <si>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</si>
  <si>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</si>
  <si>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</si>
  <si>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</si>
  <si>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</si>
  <si>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</si>
  <si>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</si>
  <si>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</si>
  <si>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</si>
  <si>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</si>
  <si>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</si>
  <si>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</si>
  <si>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</si>
  <si>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</si>
  <si>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</si>
  <si>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</si>
  <si>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</si>
  <si>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</si>
  <si>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</si>
  <si>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</si>
  <si>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</si>
  <si>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</si>
  <si>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</si>
  <si>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</si>
  <si>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</si>
  <si>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</si>
  <si>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</si>
  <si>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</si>
  <si>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</si>
  <si>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</si>
  <si>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</si>
  <si>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</si>
  <si>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</si>
  <si>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</si>
  <si>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</si>
  <si>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</si>
  <si>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</si>
  <si>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</si>
  <si>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</si>
  <si>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</si>
  <si>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</si>
  <si>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</si>
  <si>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</si>
  <si>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</si>
  <si>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</si>
  <si>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</si>
  <si>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</si>
  <si>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</si>
  <si>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</si>
  <si>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</si>
  <si>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</si>
  <si>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</si>
  <si>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</si>
  <si>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</si>
  <si>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</si>
  <si>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</si>
  <si>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</si>
  <si>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</si>
  <si>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</si>
  <si>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</si>
  <si>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</si>
  <si>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</si>
  <si>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</si>
  <si>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</si>
  <si>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</si>
  <si>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</si>
  <si>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</si>
  <si>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</si>
  <si>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</si>
  <si>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</si>
  <si>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</si>
  <si>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</si>
  <si>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</si>
  <si>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</si>
  <si>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</si>
  <si>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</si>
  <si>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</si>
  <si>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</si>
  <si>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</si>
  <si>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</si>
  <si>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</si>
  <si>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</si>
  <si>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</si>
  <si>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</si>
  <si>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</si>
  <si>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</si>
  <si>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</si>
  <si>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</si>
  <si>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</si>
  <si>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</si>
  <si>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</si>
  <si>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</si>
  <si>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</si>
  <si>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</si>
  <si>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</si>
  <si>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</si>
  <si>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</si>
  <si>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</si>
  <si>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</si>
  <si>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</si>
  <si>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</si>
  <si>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</si>
  <si>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</si>
  <si>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</si>
  <si>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</si>
  <si>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</si>
  <si>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</si>
  <si>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</si>
  <si>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</si>
  <si>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</si>
  <si>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</si>
  <si>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</si>
  <si>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</si>
  <si>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</si>
  <si>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</si>
  <si>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</si>
  <si>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</si>
  <si>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</si>
  <si>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</si>
  <si>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</si>
  <si>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</si>
  <si>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</si>
  <si>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</si>
  <si>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</si>
  <si>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</si>
  <si>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</si>
  <si>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</si>
  <si>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</si>
  <si>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</si>
  <si>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</si>
  <si>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</si>
  <si>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</si>
  <si>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</si>
  <si>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</si>
  <si>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</si>
  <si>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</si>
  <si>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</si>
  <si>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</si>
  <si>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</si>
  <si>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</si>
  <si>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</si>
  <si>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</si>
  <si>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</si>
  <si>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</si>
  <si>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</si>
  <si>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</si>
  <si>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</si>
  <si>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</si>
  <si>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</si>
  <si>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</si>
  <si>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</si>
  <si>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</si>
  <si>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</si>
  <si>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</si>
  <si>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</si>
  <si>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</si>
  <si>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</si>
  <si>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</si>
  <si>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</si>
  <si>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</si>
  <si>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</si>
  <si>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</si>
  <si>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</si>
  <si>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</si>
  <si>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</si>
  <si>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</si>
  <si>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</si>
  <si>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</si>
  <si>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</si>
  <si>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</si>
  <si>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</si>
  <si>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</si>
  <si>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</si>
  <si>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</si>
  <si>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</si>
  <si>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</si>
  <si>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</si>
  <si>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</si>
  <si>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</si>
  <si>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</si>
  <si>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</si>
  <si>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</si>
  <si>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</si>
  <si>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</si>
  <si>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</si>
  <si>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</si>
  <si>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</si>
  <si>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</si>
  <si>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</si>
  <si>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</si>
  <si>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</si>
  <si>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</si>
  <si>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</si>
  <si>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</si>
  <si>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</si>
  <si>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</si>
  <si>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</si>
  <si>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</si>
  <si>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</si>
  <si>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</si>
  <si>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</si>
  <si>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</si>
  <si>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</si>
  <si>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</si>
  <si>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</si>
  <si>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</si>
  <si>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</si>
  <si>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</si>
  <si>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</si>
  <si>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</si>
  <si>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</si>
  <si>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</si>
  <si>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</si>
  <si>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</si>
  <si>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</si>
  <si>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</si>
  <si>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</si>
  <si>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</si>
  <si>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</si>
  <si>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</si>
  <si>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</si>
  <si>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</si>
  <si>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</si>
  <si>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</si>
  <si>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</si>
  <si>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</si>
  <si>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</si>
  <si>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</si>
  <si>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</si>
  <si>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</si>
  <si>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</si>
  <si>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</si>
  <si>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</si>
  <si>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</si>
  <si>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</si>
  <si>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</si>
  <si>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</si>
  <si>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</si>
  <si>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</si>
  <si>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</si>
  <si>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</si>
  <si>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</si>
  <si>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</si>
  <si>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</si>
  <si>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</si>
  <si>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</si>
  <si>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</si>
  <si>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</si>
  <si>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</si>
  <si>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</si>
  <si>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</si>
  <si>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</si>
  <si>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</si>
  <si>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</si>
  <si>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</si>
  <si>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</si>
  <si>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</si>
  <si>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</si>
  <si>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</si>
  <si>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</si>
  <si>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</si>
  <si>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</si>
  <si>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</si>
  <si>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</si>
  <si>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</si>
  <si>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</si>
  <si>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</si>
  <si>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</si>
  <si>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</si>
  <si>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</si>
  <si>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</si>
  <si>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</si>
  <si>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</si>
  <si>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</si>
  <si>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</si>
  <si>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</si>
  <si>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</si>
  <si>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</si>
  <si>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</si>
  <si>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</si>
  <si>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</si>
  <si>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</si>
  <si>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</si>
  <si>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</si>
  <si>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</si>
  <si>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</si>
  <si>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</si>
  <si>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</si>
  <si>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</si>
  <si>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</si>
  <si>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</si>
  <si>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</si>
  <si>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</si>
  <si>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</si>
  <si>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</si>
  <si>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</si>
  <si>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</si>
  <si>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</si>
  <si>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</si>
  <si>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</si>
  <si>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</si>
  <si>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</si>
  <si>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</si>
  <si>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</si>
  <si>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</si>
  <si>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</si>
  <si>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</si>
  <si>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</si>
  <si>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</si>
  <si>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</si>
  <si>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</si>
  <si>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</si>
  <si>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</si>
  <si>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</si>
  <si>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</si>
  <si>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</si>
  <si>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</si>
  <si>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</si>
  <si>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</si>
  <si>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</si>
  <si>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</si>
  <si>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</si>
  <si>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</si>
  <si>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</si>
  <si>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</si>
  <si>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</si>
  <si>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</si>
  <si>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</si>
  <si>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</si>
  <si>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</si>
  <si>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</si>
  <si>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</si>
  <si>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</si>
  <si>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</si>
  <si>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</si>
  <si>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</si>
  <si>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</si>
  <si>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</si>
  <si>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</si>
  <si>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</si>
  <si>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</si>
  <si>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</si>
  <si>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</si>
  <si>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</si>
  <si>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</si>
  <si>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</si>
  <si>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</si>
  <si>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</si>
  <si>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</si>
  <si>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</si>
  <si>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</si>
  <si>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</si>
  <si>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</si>
  <si>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</si>
  <si>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</si>
  <si>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</si>
  <si>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</si>
  <si>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</si>
  <si>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</si>
  <si>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</si>
  <si>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</si>
  <si>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</si>
  <si>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</si>
  <si>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</si>
  <si>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</si>
  <si>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</si>
  <si>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</si>
  <si>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</si>
  <si>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</si>
  <si>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</si>
  <si>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</si>
  <si>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</si>
  <si>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</si>
  <si>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</si>
  <si>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</si>
  <si>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</si>
  <si>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</si>
  <si>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</si>
  <si>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</si>
  <si>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2019. година реализација</t>
  </si>
  <si>
    <t>Стање на дан 31.12.2020.</t>
  </si>
  <si>
    <t>План на дан 31.12.2021.</t>
  </si>
  <si>
    <t>БИЛАНС СТАЊА  на дан 31.12.2021. године</t>
  </si>
  <si>
    <t>у периоду од 01.01. до 31.12.2021. године</t>
  </si>
  <si>
    <t>Број на дан 31.12.2021.</t>
  </si>
  <si>
    <t>Број запослених 31.12.2021.</t>
  </si>
  <si>
    <t>Стање на дан 31.12.2021. године</t>
  </si>
  <si>
    <t>Стање кредитне задужености у оригиналној валути
на дан 31.12.2021. године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</si>
  <si>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</si>
  <si>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</si>
  <si>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</si>
  <si>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</si>
  <si>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</si>
  <si>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</si>
  <si>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</si>
  <si>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</si>
  <si>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</si>
  <si>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</si>
  <si>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</si>
  <si>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</si>
  <si>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</si>
  <si>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</si>
  <si>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</si>
  <si>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</si>
  <si>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</si>
  <si>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</si>
  <si>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</si>
  <si>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</si>
  <si>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</si>
  <si>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</si>
  <si>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</si>
  <si>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</si>
  <si>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</si>
  <si>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</si>
  <si>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</si>
  <si>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</si>
  <si>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</si>
  <si>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</si>
  <si>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</si>
  <si>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</si>
  <si>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</si>
  <si>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</si>
  <si>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</si>
  <si>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</si>
  <si>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</si>
  <si>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</si>
  <si>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</si>
  <si>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</si>
  <si>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</si>
  <si>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</si>
  <si>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</si>
  <si>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</si>
  <si>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</si>
  <si>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</si>
  <si>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</si>
  <si>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</si>
  <si>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</si>
  <si>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</si>
  <si>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</si>
  <si>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</si>
  <si>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</si>
  <si>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</si>
  <si>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</si>
  <si>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</si>
  <si>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</si>
  <si>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</si>
  <si>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</si>
  <si>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</si>
  <si>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</si>
  <si>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</si>
  <si>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</si>
  <si>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</si>
  <si>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</si>
  <si>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</si>
  <si>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</si>
  <si>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</si>
  <si>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</si>
  <si>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</si>
  <si>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</si>
  <si>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</si>
  <si>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</si>
  <si>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</si>
  <si>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</si>
  <si>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</si>
  <si>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</si>
  <si>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</si>
  <si>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</si>
  <si>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</si>
  <si>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</si>
  <si>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</si>
  <si>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</si>
  <si>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</si>
  <si>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</si>
  <si>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</si>
  <si>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</si>
  <si>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</si>
  <si>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</si>
  <si>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</si>
  <si>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</si>
  <si>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</si>
  <si>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</si>
  <si>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</si>
  <si>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</si>
  <si>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</si>
  <si>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</si>
  <si>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</si>
  <si>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</si>
  <si>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</si>
  <si>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</si>
  <si>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</si>
  <si>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</si>
  <si>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</si>
  <si>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</si>
  <si>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</si>
  <si>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</si>
  <si>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</si>
  <si>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</si>
  <si>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</si>
  <si>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</si>
  <si>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</si>
  <si>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</si>
  <si>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</si>
  <si>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</si>
  <si>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</si>
  <si>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</si>
  <si>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</si>
  <si>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</si>
  <si>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</si>
  <si>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</si>
  <si>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</si>
  <si>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</si>
  <si>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</si>
  <si>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</si>
  <si>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</si>
  <si>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</si>
  <si>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</si>
  <si>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</si>
  <si>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</si>
  <si>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</si>
  <si>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</si>
  <si>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</si>
  <si>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</si>
  <si>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</si>
  <si>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</si>
  <si>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</si>
  <si>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</si>
  <si>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</si>
  <si>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</si>
  <si>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</si>
  <si>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</si>
  <si>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</si>
  <si>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</si>
  <si>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</si>
  <si>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</si>
  <si>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</si>
  <si>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</si>
  <si>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</si>
  <si>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</si>
  <si>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</si>
  <si>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</si>
  <si>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</si>
  <si>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</si>
  <si>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</si>
  <si>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</si>
  <si>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</si>
  <si>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</si>
  <si>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</si>
  <si>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</si>
  <si>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</si>
  <si>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</si>
  <si>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</si>
  <si>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</si>
  <si>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</si>
  <si>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</si>
  <si>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</si>
  <si>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</si>
  <si>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</si>
  <si>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Реализација (процена) на дан 31.12.2021.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</si>
  <si>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</si>
  <si>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</si>
  <si>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</si>
  <si>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</si>
  <si>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</si>
  <si>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</si>
  <si>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</si>
  <si>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</si>
  <si>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</si>
  <si>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</si>
  <si>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</si>
  <si>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</si>
  <si>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</si>
  <si>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</si>
  <si>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</si>
  <si>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</si>
  <si>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</si>
  <si>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</si>
  <si>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</si>
  <si>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</si>
  <si>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</si>
  <si>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</si>
  <si>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</si>
  <si>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</si>
  <si>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</si>
  <si>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</si>
  <si>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</si>
  <si>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</si>
  <si>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</si>
  <si>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</si>
  <si>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</si>
  <si>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</si>
  <si>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</si>
  <si>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</si>
  <si>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</si>
  <si>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</si>
  <si>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</si>
  <si>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</si>
  <si>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</si>
  <si>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</si>
  <si>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</si>
  <si>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</si>
  <si>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</si>
  <si>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</si>
  <si>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</si>
  <si>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</si>
  <si>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</si>
  <si>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</si>
  <si>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</si>
  <si>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</si>
  <si>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</si>
  <si>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</si>
  <si>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</si>
  <si>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</si>
  <si>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</si>
  <si>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</si>
  <si>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</si>
  <si>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</si>
  <si>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</si>
  <si>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</si>
  <si>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</si>
  <si>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</si>
  <si>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</si>
  <si>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</si>
  <si>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</si>
  <si>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</si>
  <si>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</si>
  <si>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</si>
  <si>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</si>
  <si>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</si>
  <si>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</si>
  <si>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</si>
  <si>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</si>
  <si>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</si>
  <si>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</si>
  <si>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</si>
  <si>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</si>
  <si>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</si>
  <si>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</si>
  <si>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</si>
  <si>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</si>
  <si>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</si>
  <si>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</si>
  <si>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</si>
  <si>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</si>
  <si>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</si>
  <si>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</si>
  <si>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</si>
  <si>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</si>
  <si>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</si>
  <si>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</si>
  <si>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</si>
  <si>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</si>
  <si>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</si>
  <si>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>за период од 01.01.2021. до 31.12.2021. године</t>
  </si>
  <si>
    <t>План
01.01-31.12.2021.</t>
  </si>
  <si>
    <t>Реализација (процена)
01.01-31.12.2021.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</si>
  <si>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</si>
  <si>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</si>
  <si>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</si>
  <si>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</si>
  <si>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</si>
  <si>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</si>
  <si>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</si>
  <si>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</si>
  <si>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</si>
  <si>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</si>
  <si>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</si>
  <si>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</si>
  <si>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</si>
  <si>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</si>
  <si>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</si>
  <si>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</si>
  <si>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</si>
  <si>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</si>
  <si>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</si>
  <si>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</si>
  <si>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</si>
  <si>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</si>
  <si>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</si>
  <si>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</si>
  <si>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</si>
  <si>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</si>
  <si>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</si>
  <si>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</si>
  <si>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</si>
  <si>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</si>
  <si>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</si>
  <si>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</si>
  <si>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</si>
  <si>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</si>
  <si>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</si>
  <si>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</si>
  <si>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</si>
  <si>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</si>
  <si>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</si>
  <si>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</si>
  <si>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</si>
  <si>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</si>
  <si>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</si>
  <si>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</si>
  <si>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</si>
  <si>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</si>
  <si>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</si>
  <si>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</si>
  <si>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</si>
  <si>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</si>
  <si>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</si>
  <si>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2020. година реализација</t>
  </si>
  <si>
    <t>2021. година реализација (процена)</t>
  </si>
  <si>
    <t>План 2022. година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</si>
  <si>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</si>
  <si>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</si>
  <si>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</si>
  <si>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</si>
  <si>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</si>
  <si>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</si>
  <si>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</si>
  <si>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</si>
  <si>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</si>
  <si>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</si>
  <si>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</si>
  <si>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</si>
  <si>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</si>
  <si>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</si>
  <si>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</si>
  <si>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</si>
  <si>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</si>
  <si>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</si>
  <si>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</si>
  <si>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</si>
  <si>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</si>
  <si>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</si>
  <si>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</si>
  <si>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</si>
  <si>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</si>
  <si>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</si>
  <si>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</si>
  <si>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</si>
  <si>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</si>
  <si>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</si>
  <si>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</si>
  <si>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</si>
  <si>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</si>
  <si>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</si>
  <si>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</si>
  <si>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</si>
  <si>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</si>
  <si>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</si>
  <si>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</si>
  <si>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</si>
  <si>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</si>
  <si>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</si>
  <si>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t>План                  31.03.2022.</t>
  </si>
  <si>
    <t>План             30.06.2022.</t>
  </si>
  <si>
    <t>План              30.09.2022.</t>
  </si>
  <si>
    <t>План            31.12.2022.</t>
  </si>
  <si>
    <t>План                
01.01-31.03.2022.</t>
  </si>
  <si>
    <t>План
01.01-30.06.2022.</t>
  </si>
  <si>
    <t>План
01.01-30.09.2022.</t>
  </si>
  <si>
    <t>План                  
01.01-31.12.2022.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</si>
  <si>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</si>
  <si>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</si>
  <si>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</si>
  <si>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</si>
  <si>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</si>
  <si>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</si>
  <si>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</si>
  <si>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</si>
  <si>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План 
01.01-31.03.2022.</t>
  </si>
  <si>
    <t>План 
01.01-30.09.2022.</t>
  </si>
  <si>
    <t>План 
01.01-31.12.2022.</t>
  </si>
  <si>
    <t xml:space="preserve"> 01.01-31.12.2021. године</t>
  </si>
  <si>
    <t>План за период 01.01-31.12.2022. године</t>
  </si>
  <si>
    <t xml:space="preserve">План 
01.01-31.12.2021. </t>
  </si>
  <si>
    <t xml:space="preserve">Реализација (процена) 
01.01-31.12.2021. </t>
  </si>
  <si>
    <t>План
01.01-31.03.2022.</t>
  </si>
  <si>
    <t>Прилог 8.</t>
  </si>
  <si>
    <t>Број запослених по секторима / организационим јединицама на дан 31.12.2021. године</t>
  </si>
  <si>
    <t>Надзорни одбор /Скупштина</t>
  </si>
  <si>
    <t>Број на дан 31.12.2022.</t>
  </si>
  <si>
    <t>Број запослених 31.12.2022.</t>
  </si>
  <si>
    <t>Стање на дан 31.03.2022. године</t>
  </si>
  <si>
    <t>Стање на дан 30.06.2022. године</t>
  </si>
  <si>
    <t>Стање на дан 30.09.2022. године</t>
  </si>
  <si>
    <t>Стање на дан 31.12.2022. године</t>
  </si>
  <si>
    <t>Исплаћена маса за зараде, број запослених и просечна зарада по месецима за 2021. годину*- Бруто 1</t>
  </si>
  <si>
    <t>Исплата по месецима  2021.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</si>
  <si>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</si>
  <si>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2022. годину - Бруто 1 </t>
  </si>
  <si>
    <t>План по месецима  2022.</t>
  </si>
  <si>
    <t>*старозапослени у 2022. години су они запослени који су били у радном односу у предузећу у децембру 2021.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</si>
  <si>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</si>
  <si>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>Прилог 11a</t>
  </si>
  <si>
    <t>Комисија за ревизију                                                реализација 2021. година</t>
  </si>
  <si>
    <t>Комисија за ревизију                                                           план 2022. година</t>
  </si>
  <si>
    <t>Комисија за ревизију                                                 реализација 2021. година</t>
  </si>
  <si>
    <t>Комисија за ревизију                                                         план 2022. година</t>
  </si>
  <si>
    <t>Надзорни одбор / Скупштина                               реализација 2021. година</t>
  </si>
  <si>
    <t>Надзорни одбор / Скупштина                                                          план 2022. година</t>
  </si>
  <si>
    <t>Надзорни одбор / Скупштина                                            реализација 2021. година</t>
  </si>
  <si>
    <t>Надзорни одбор / Скупштина                                                            план 2022. година</t>
  </si>
  <si>
    <t>Стање кредитне задужености у динарима
на дан 31.12.2021.
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</si>
  <si>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</si>
  <si>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</si>
  <si>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</si>
  <si>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>Прилог 16.</t>
  </si>
  <si>
    <t>Прилог 17.</t>
  </si>
  <si>
    <t xml:space="preserve">План                                2023. година                 </t>
  </si>
  <si>
    <t xml:space="preserve">План                               2024. година                 </t>
  </si>
  <si>
    <t>Реализовано закључно са 31.12.2021. године</t>
  </si>
  <si>
    <t>Реализација (процена)                             у 2021. години</t>
  </si>
  <si>
    <t>Исплаћена у 2021. години</t>
  </si>
  <si>
    <t>Планирана у 2022. години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</si>
  <si>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</si>
  <si>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</si>
  <si>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</si>
  <si>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</si>
  <si>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</si>
  <si>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</si>
  <si>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</si>
  <si>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</si>
  <si>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</si>
  <si>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</si>
  <si>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</si>
  <si>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</si>
  <si>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</si>
  <si>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</si>
  <si>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</si>
  <si>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</si>
  <si>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</si>
  <si>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</si>
  <si>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</si>
  <si>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</si>
  <si>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</si>
  <si>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</si>
  <si>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</si>
  <si>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</si>
  <si>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</si>
  <si>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</si>
  <si>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</si>
  <si>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</si>
  <si>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</si>
  <si>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</si>
  <si>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</si>
  <si>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</si>
  <si>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</si>
  <si>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</si>
  <si>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</si>
  <si>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</si>
  <si>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Реализација  по месецима  2022.</t>
  </si>
  <si>
    <t>Реализација по месецима  2022.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</si>
  <si>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</si>
  <si>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01.01.2022. до _________ 2022. године - Бруто 2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</si>
  <si>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</si>
  <si>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Сектор за опште и правне послове</t>
  </si>
  <si>
    <t>Сектор за финансијско-књиговодствене послове</t>
  </si>
  <si>
    <t>Сектор за водовод и канализацију</t>
  </si>
  <si>
    <t>Сектор за одржавање зеленила и чистоће, рекреационих и др јавних површина, пијаце и гробаља</t>
  </si>
  <si>
    <t>Сектор за транспорт и дистрибуцију гаса-сервис за одржавање возила</t>
  </si>
  <si>
    <t>Прилог 8</t>
  </si>
  <si>
    <t>Одлив кадрова у периоду 
01.01.-31.03.2022.</t>
  </si>
  <si>
    <t>Одлив кадрова у периоду 
01.07.-30.09.2022.</t>
  </si>
  <si>
    <t>Пријем кадрова у периоду 
01.01.-31.03.2022.</t>
  </si>
  <si>
    <t>Пријем кадрова у периоду 
01.07.-30.09.2022.</t>
  </si>
  <si>
    <t>квалификова радник(кв)</t>
  </si>
  <si>
    <t>Одлив кадрова у периоду 
01.04.-30.06.2022.</t>
  </si>
  <si>
    <t>Одлив кадрова у периоду 
01.10.-31.12.2022.</t>
  </si>
  <si>
    <t>Пријем кадрова у периоду 
01.04.-30.06.2022.</t>
  </si>
  <si>
    <t>Пријем кадрова у периоду 
01.10.-31.12.2022.</t>
  </si>
  <si>
    <t>Цвеће</t>
  </si>
  <si>
    <t>Моторна тестера</t>
  </si>
  <si>
    <t>Резач високих грана</t>
  </si>
  <si>
    <t>Косачица мала</t>
  </si>
  <si>
    <t>Тримери</t>
  </si>
  <si>
    <t>Рачунари</t>
  </si>
  <si>
    <t xml:space="preserve">Мазиво </t>
  </si>
  <si>
    <t>Материјал за гасну инсталацију</t>
  </si>
  <si>
    <t>Резервни делови за возила</t>
  </si>
  <si>
    <t>Мерно регулациони сетови за гас</t>
  </si>
  <si>
    <t>Гориво</t>
  </si>
  <si>
    <t>Контејнери метални од 5м3</t>
  </si>
  <si>
    <t>ХТЗ опрема</t>
  </si>
  <si>
    <t>Пумпе за водовод и канализацију</t>
  </si>
  <si>
    <t>Набавка хлоринатора  са пуштањем у рад</t>
  </si>
  <si>
    <t>Набавка надзорног система бунара</t>
  </si>
  <si>
    <t>Материјал за водовод и канализацију</t>
  </si>
  <si>
    <t xml:space="preserve">Mатеријал за грађевинске радове </t>
  </si>
  <si>
    <t>Набавка натријумхипохлорита</t>
  </si>
  <si>
    <t>Набавка водомера</t>
  </si>
  <si>
    <t>Набавка Канал џета</t>
  </si>
  <si>
    <t>Набавка адаптера за водомере</t>
  </si>
  <si>
    <t>Материјал за браварске радове</t>
  </si>
  <si>
    <t>Шахт са решеткама на црпној станици за канализацију</t>
  </si>
  <si>
    <t xml:space="preserve"> Детектор за контролу унутрашње гасне мреже</t>
  </si>
  <si>
    <t>Триминит за зеленило</t>
  </si>
  <si>
    <t>Ситан инвентар</t>
  </si>
  <si>
    <t>Средства за хигијену</t>
  </si>
  <si>
    <t>Услуга вађења пањева и сечења дрва</t>
  </si>
  <si>
    <t>Поправка тримера моторне тестере, телескоп тестере</t>
  </si>
  <si>
    <t>Услуге кошења</t>
  </si>
  <si>
    <t>Закуп аутосмећара</t>
  </si>
  <si>
    <t>Услуга постављања кандалабера</t>
  </si>
  <si>
    <t>Услуга постављања климе</t>
  </si>
  <si>
    <t>Услуга уградње прозора на капелама</t>
  </si>
  <si>
    <t>Израда елабората о зонама санитарне заштите за насељена места</t>
  </si>
  <si>
    <t>Услуга надзора над резервама подземних вода</t>
  </si>
  <si>
    <t>Услуга  чишћења објеката канализације канал џетом</t>
  </si>
  <si>
    <t>Баждарење водомера</t>
  </si>
  <si>
    <t>Анализа воде</t>
  </si>
  <si>
    <t>Aнализа отпадне воде</t>
  </si>
  <si>
    <t>Ремонт  пумпи за водовод и канализацију</t>
  </si>
  <si>
    <t>Накнада за закуп сервера</t>
  </si>
  <si>
    <t>Накнада за пренос података</t>
  </si>
  <si>
    <t>Очитавање водомера</t>
  </si>
  <si>
    <t>Услуге електричара</t>
  </si>
  <si>
    <t>Сервис и баждарење гасомера</t>
  </si>
  <si>
    <t>Текуће одржавање механизације и сервис возила</t>
  </si>
  <si>
    <t>Вулканизерске услуге</t>
  </si>
  <si>
    <t>Електросервис возила</t>
  </si>
  <si>
    <t>Пуњење уређаја одорантом и контрола нивоа одорисаности природног гаса</t>
  </si>
  <si>
    <t>Трошкова прегледа димњака</t>
  </si>
  <si>
    <t>Трошкови полагања стручног испита за послове одржавање дистр. гасне мреже</t>
  </si>
  <si>
    <t xml:space="preserve">Услуге одржавања система телеметрије за гасна мерила са мехом                                    </t>
  </si>
  <si>
    <t>Чланарина за Стручно  удр. за дистр. гаса</t>
  </si>
  <si>
    <t>Одржавање мрежног система-рачунара</t>
  </si>
  <si>
    <t>Одржавање штампача и тонера</t>
  </si>
  <si>
    <t>Закуп бунара</t>
  </si>
  <si>
    <t>31</t>
  </si>
  <si>
    <t>Праћење возила-гпрс</t>
  </si>
  <si>
    <t>32</t>
  </si>
  <si>
    <t>Одржавање домена маил-а ЈКП</t>
  </si>
  <si>
    <t>33</t>
  </si>
  <si>
    <t>Осигурање имовине, лица и возила</t>
  </si>
  <si>
    <t>34</t>
  </si>
  <si>
    <t>Услуге ДВД-а</t>
  </si>
  <si>
    <t>Асфалтирање пијаце-грађевински радови</t>
  </si>
  <si>
    <t>Редни</t>
  </si>
  <si>
    <t xml:space="preserve">Процена </t>
  </si>
  <si>
    <t xml:space="preserve">План </t>
  </si>
  <si>
    <t>Индекс</t>
  </si>
  <si>
    <t>број</t>
  </si>
  <si>
    <t>рачун</t>
  </si>
  <si>
    <t>I-X 2021</t>
  </si>
  <si>
    <t>реал.плана</t>
  </si>
  <si>
    <t xml:space="preserve"> измена.плана</t>
  </si>
  <si>
    <t>7(5/3)</t>
  </si>
  <si>
    <t>8(6/5)</t>
  </si>
  <si>
    <t>Јавно снабдевање природим гасом</t>
  </si>
  <si>
    <t>Приходи од продаје секундарних сировина</t>
  </si>
  <si>
    <t>Водоинсталатерске услуге</t>
  </si>
  <si>
    <t>Приход од фиксне накнаде за водомере</t>
  </si>
  <si>
    <t>Дистрибуција воде</t>
  </si>
  <si>
    <t>Приход дистрибуције гаса</t>
  </si>
  <si>
    <t xml:space="preserve">Изношење,одвођење отпадних вода </t>
  </si>
  <si>
    <t>Изношење отпада</t>
  </si>
  <si>
    <t>Одржавање зеленила и чистоће</t>
  </si>
  <si>
    <t>Одржавање степ.и освет.</t>
  </si>
  <si>
    <t>Пијачарина</t>
  </si>
  <si>
    <t>Приход од грађевинских радова</t>
  </si>
  <si>
    <t>Приход од погребних услуга</t>
  </si>
  <si>
    <t>Приходи од активирања учинака</t>
  </si>
  <si>
    <t xml:space="preserve">Приходи од субвенција </t>
  </si>
  <si>
    <t>Приходи од дотација-Национална служ.</t>
  </si>
  <si>
    <t>Приходи од  донација</t>
  </si>
  <si>
    <t>Приходи од закупнина</t>
  </si>
  <si>
    <t>Остали пословни приходи</t>
  </si>
  <si>
    <t>Приходи од камата</t>
  </si>
  <si>
    <t>Добици по основу продаје опреме</t>
  </si>
  <si>
    <t>Наплаћена отписана потр.</t>
  </si>
  <si>
    <t>Приходи од смањења обавеза</t>
  </si>
  <si>
    <t>Приходи од укидања резервис.за отпремнине</t>
  </si>
  <si>
    <t>Приходи од накнаде штете</t>
  </si>
  <si>
    <t>Остали приходи</t>
  </si>
  <si>
    <t>Приходи од ускл.вредн.потраживања</t>
  </si>
  <si>
    <t xml:space="preserve"> ПЛАН ТРОШКОВА И РАСХОДА ЗА 2022</t>
  </si>
  <si>
    <t>Ред</t>
  </si>
  <si>
    <t>ИНДЕКС</t>
  </si>
  <si>
    <t>2021(I-IX)</t>
  </si>
  <si>
    <t>8(6/4)</t>
  </si>
  <si>
    <t>9(7/6)</t>
  </si>
  <si>
    <t>Набавна вредост природног гаса</t>
  </si>
  <si>
    <t>Утрош. матер. рез. делови, алат</t>
  </si>
  <si>
    <t>Трошкови основног  материјала за израду</t>
  </si>
  <si>
    <t>Трошкови резервних делова</t>
  </si>
  <si>
    <t>Трошкови једнократног отписа ал.и инв.</t>
  </si>
  <si>
    <t>Трошкови канцеларијског материјала</t>
  </si>
  <si>
    <t>Трошкови заштитне опреме(рукавице)</t>
  </si>
  <si>
    <t>Трошкови матер.за одржавање хигијене</t>
  </si>
  <si>
    <t>Трошкови горива и мазива</t>
  </si>
  <si>
    <t>Трошкови горива и мазива за возила</t>
  </si>
  <si>
    <t>Трошкови ТНГ аутогаса</t>
  </si>
  <si>
    <t>Трошкови електричне енергије</t>
  </si>
  <si>
    <t>Трошкови бруто зарада</t>
  </si>
  <si>
    <t xml:space="preserve"> Трошкови доприноса на терет посл.</t>
  </si>
  <si>
    <t>Трошкови доприноса ПИО на терет посл.</t>
  </si>
  <si>
    <t>Трошкови доприноса за ЗДРАВ. на терет посл.</t>
  </si>
  <si>
    <t>Трошкови доп.за незапосл.на терет посл.</t>
  </si>
  <si>
    <t>Накнаде по основу уговора</t>
  </si>
  <si>
    <t>Трошкови накнада по уговора о делу</t>
  </si>
  <si>
    <t>Трошкови накнад.привр.и повр.послови</t>
  </si>
  <si>
    <t>Трошкови накнада чланова НО</t>
  </si>
  <si>
    <t>Отпремнинe</t>
  </si>
  <si>
    <t>Јубиларна награда</t>
  </si>
  <si>
    <t>52904-52905</t>
  </si>
  <si>
    <t>Солидарна пмоћ</t>
  </si>
  <si>
    <t>Накнада трошк.превоза на рад и са рада</t>
  </si>
  <si>
    <t>Накнада за смештај и исхр.сл.путу</t>
  </si>
  <si>
    <t>Накнада трошк.пр. и коришћ.сопст.воз.</t>
  </si>
  <si>
    <t xml:space="preserve"> Осталих прим.запослених(покл. деци) </t>
  </si>
  <si>
    <t>Трошкови производних услуга на изради учинака</t>
  </si>
  <si>
    <t>Трошкови птт услуга и телефона</t>
  </si>
  <si>
    <t>Трошкови ПТТ услуга</t>
  </si>
  <si>
    <t>Трошкови услуга превоза</t>
  </si>
  <si>
    <t>Трошкови телефонских услуга</t>
  </si>
  <si>
    <t>Трошкови  произв усл.и услуга одржавања</t>
  </si>
  <si>
    <t>Трошкови закупнина</t>
  </si>
  <si>
    <t xml:space="preserve"> бунара</t>
  </si>
  <si>
    <t>постројења и опреме</t>
  </si>
  <si>
    <t>осталих средстава(сервера)</t>
  </si>
  <si>
    <t>Трошкови рекламе и пропаганде</t>
  </si>
  <si>
    <t>Трошкови рекламног материјала</t>
  </si>
  <si>
    <t>Остали трошкови рекламе и пропаганде(спонз.и остало)</t>
  </si>
  <si>
    <t>Трошкови техничких прегледа и регис.</t>
  </si>
  <si>
    <t>Трошкови услуга заштите на раду</t>
  </si>
  <si>
    <t>Трошкови комуналних услуга</t>
  </si>
  <si>
    <t>Тр.накнада за коришћ.аутопута</t>
  </si>
  <si>
    <t>Трошкови анализе воде</t>
  </si>
  <si>
    <t>Трошкови  осталих производних услуга</t>
  </si>
  <si>
    <t>Трошкови амортизације</t>
  </si>
  <si>
    <t>Трошкови резервисања за отпремнине</t>
  </si>
  <si>
    <t>Трошкови ревизије финансиј.извештаја</t>
  </si>
  <si>
    <t xml:space="preserve">Трошкови адвокатских услуга </t>
  </si>
  <si>
    <t>Трошкови услуга пружања правне помоћи</t>
  </si>
  <si>
    <t>Трошкови здравствених услуга</t>
  </si>
  <si>
    <t>Трошкови стручног образовања запослених</t>
  </si>
  <si>
    <t>Трошкови услуга у вези стр.усав.семинари</t>
  </si>
  <si>
    <t>Трошкови одржавања софтвера</t>
  </si>
  <si>
    <t>Трошкови осталих непроизв.услуга</t>
  </si>
  <si>
    <t>Трошкови репрезентације</t>
  </si>
  <si>
    <t>Трошкови репрезентације-поклони</t>
  </si>
  <si>
    <t>Трошкови премија осигурања</t>
  </si>
  <si>
    <t>Тр.премија осигур.некретнина и опреме</t>
  </si>
  <si>
    <t>Тр.прем.осигурања обртних средства</t>
  </si>
  <si>
    <t xml:space="preserve">Тр.премије исигурања одговорности </t>
  </si>
  <si>
    <t>Тр.премија осигурања запослених</t>
  </si>
  <si>
    <t>Трошкови платног промета</t>
  </si>
  <si>
    <t>Трошкови чланарина</t>
  </si>
  <si>
    <t>Тр.доприноса  коморама</t>
  </si>
  <si>
    <t>Тр.осталих чланарина</t>
  </si>
  <si>
    <t>Трошкови пореза</t>
  </si>
  <si>
    <t>Тр.пореза на имовину</t>
  </si>
  <si>
    <t>Тр.пореза на употр.држање и ношење добара</t>
  </si>
  <si>
    <t>Трошкови накнада за коришћење вода</t>
  </si>
  <si>
    <t>Остале посебне накнаде</t>
  </si>
  <si>
    <t>Други трошкови пореза</t>
  </si>
  <si>
    <t>Судске,администр.и реп.таксе</t>
  </si>
  <si>
    <t>Трошкови оглашавања радио,новине</t>
  </si>
  <si>
    <t>Остали нематер.трошкови</t>
  </si>
  <si>
    <t>Расходи затезних камата</t>
  </si>
  <si>
    <t>Расходи камата по финан.кредитима</t>
  </si>
  <si>
    <t>Губици по основу расхода опреме</t>
  </si>
  <si>
    <t>Расходи по основу спорова</t>
  </si>
  <si>
    <t>Расходи по основу директног отписа потр.</t>
  </si>
  <si>
    <t>Казне за привредне прест.и прекршаје</t>
  </si>
  <si>
    <t>Расходи накнаде штете др.лицима</t>
  </si>
  <si>
    <t>Остали непоменути расходи</t>
  </si>
  <si>
    <t>Расходи за хуманитар.здравств.намене</t>
  </si>
  <si>
    <t>Обезвређење потраживања-индиректан отпис</t>
  </si>
  <si>
    <t>Расходи по основу испр.грешке из раниј.год.</t>
  </si>
  <si>
    <t xml:space="preserve">УКУПНО </t>
  </si>
  <si>
    <t xml:space="preserve"> ПЛАН ПРИХОДА ЗА 2022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</si>
</sst>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9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  <font>
      <b/>
      <sz val="14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0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76" fillId="0" borderId="0" xfId="0" applyFont="1" applyAlignment="1">
      <alignment/>
    </xf>
    <xf numFmtId="0" fontId="9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32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32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0" fillId="32" borderId="28" xfId="0" applyFont="1" applyFill="1" applyBorder="1" applyAlignment="1">
      <alignment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2" borderId="16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vertical="center" wrapText="1"/>
    </xf>
    <xf numFmtId="0" fontId="9" fillId="32" borderId="23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0" fontId="9" fillId="32" borderId="24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9" fillId="32" borderId="14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77" fillId="0" borderId="0" xfId="0" applyNumberFormat="1" applyFont="1" applyFill="1" applyAlignment="1" applyProtection="1">
      <alignment/>
      <protection/>
    </xf>
    <xf numFmtId="0" fontId="77" fillId="0" borderId="11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Alignment="1" applyProtection="1">
      <alignment/>
      <protection/>
    </xf>
    <xf numFmtId="0" fontId="78" fillId="34" borderId="31" xfId="0" applyNumberFormat="1" applyFont="1" applyFill="1" applyBorder="1" applyAlignment="1" applyProtection="1">
      <alignment horizontal="center" vertical="center" wrapText="1"/>
      <protection/>
    </xf>
    <xf numFmtId="0" fontId="78" fillId="34" borderId="32" xfId="0" applyNumberFormat="1" applyFont="1" applyFill="1" applyBorder="1" applyAlignment="1" applyProtection="1">
      <alignment horizontal="center" vertical="center" wrapText="1"/>
      <protection/>
    </xf>
    <xf numFmtId="0" fontId="78" fillId="34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34" xfId="0" applyNumberFormat="1" applyFont="1" applyFill="1" applyBorder="1" applyAlignment="1" applyProtection="1">
      <alignment horizontal="center" vertical="center"/>
      <protection/>
    </xf>
    <xf numFmtId="0" fontId="79" fillId="0" borderId="35" xfId="0" applyNumberFormat="1" applyFont="1" applyFill="1" applyBorder="1" applyAlignment="1" applyProtection="1">
      <alignment horizontal="center" vertical="center"/>
      <protection/>
    </xf>
    <xf numFmtId="0" fontId="79" fillId="0" borderId="36" xfId="0" applyNumberFormat="1" applyFont="1" applyFill="1" applyBorder="1" applyAlignment="1" applyProtection="1">
      <alignment horizontal="center" vertical="center"/>
      <protection/>
    </xf>
    <xf numFmtId="0" fontId="79" fillId="0" borderId="29" xfId="0" applyNumberFormat="1" applyFont="1" applyFill="1" applyBorder="1" applyAlignment="1" applyProtection="1">
      <alignment horizontal="center" vertical="center"/>
      <protection/>
    </xf>
    <xf numFmtId="0" fontId="79" fillId="0" borderId="16" xfId="0" applyNumberFormat="1" applyFont="1" applyFill="1" applyBorder="1" applyAlignment="1" applyProtection="1">
      <alignment horizontal="center" vertical="center"/>
      <protection/>
    </xf>
    <xf numFmtId="0" fontId="79" fillId="0" borderId="37" xfId="0" applyNumberFormat="1" applyFont="1" applyFill="1" applyBorder="1" applyAlignment="1" applyProtection="1">
      <alignment horizontal="center" vertical="center"/>
      <protection/>
    </xf>
    <xf numFmtId="0" fontId="79" fillId="0" borderId="38" xfId="0" applyNumberFormat="1" applyFont="1" applyFill="1" applyBorder="1" applyAlignment="1" applyProtection="1">
      <alignment horizontal="center" vertical="center"/>
      <protection/>
    </xf>
    <xf numFmtId="0" fontId="79" fillId="0" borderId="39" xfId="0" applyNumberFormat="1" applyFont="1" applyFill="1" applyBorder="1" applyAlignment="1" applyProtection="1">
      <alignment horizontal="center" vertical="center"/>
      <protection/>
    </xf>
    <xf numFmtId="0" fontId="79" fillId="0" borderId="19" xfId="0" applyNumberFormat="1" applyFont="1" applyFill="1" applyBorder="1" applyAlignment="1" applyProtection="1">
      <alignment horizontal="center" vertical="center"/>
      <protection/>
    </xf>
    <xf numFmtId="0" fontId="79" fillId="0" borderId="24" xfId="0" applyNumberFormat="1" applyFont="1" applyFill="1" applyBorder="1" applyAlignment="1" applyProtection="1">
      <alignment horizontal="center" vertical="center"/>
      <protection/>
    </xf>
    <xf numFmtId="0" fontId="79" fillId="0" borderId="13" xfId="0" applyNumberFormat="1" applyFont="1" applyFill="1" applyBorder="1" applyAlignment="1" applyProtection="1">
      <alignment horizontal="center" vertical="center"/>
      <protection/>
    </xf>
    <xf numFmtId="0" fontId="79" fillId="0" borderId="23" xfId="0" applyNumberFormat="1" applyFont="1" applyFill="1" applyBorder="1" applyAlignment="1" applyProtection="1">
      <alignment horizontal="center" vertical="center"/>
      <protection/>
    </xf>
    <xf numFmtId="0" fontId="79" fillId="0" borderId="40" xfId="0" applyNumberFormat="1" applyFont="1" applyFill="1" applyBorder="1" applyAlignment="1" applyProtection="1">
      <alignment horizontal="center" vertical="center"/>
      <protection/>
    </xf>
    <xf numFmtId="0" fontId="79" fillId="0" borderId="41" xfId="0" applyNumberFormat="1" applyFont="1" applyFill="1" applyBorder="1" applyAlignment="1" applyProtection="1">
      <alignment horizontal="center" vertical="center"/>
      <protection/>
    </xf>
    <xf numFmtId="0" fontId="79" fillId="0" borderId="22" xfId="0" applyNumberFormat="1" applyFont="1" applyFill="1" applyBorder="1" applyAlignment="1" applyProtection="1">
      <alignment horizontal="center" vertical="center"/>
      <protection/>
    </xf>
    <xf numFmtId="0" fontId="79" fillId="0" borderId="42" xfId="0" applyNumberFormat="1" applyFont="1" applyFill="1" applyBorder="1" applyAlignment="1" applyProtection="1">
      <alignment horizontal="left" vertical="center" wrapText="1"/>
      <protection/>
    </xf>
    <xf numFmtId="0" fontId="79" fillId="0" borderId="43" xfId="0" applyNumberFormat="1" applyFont="1" applyFill="1" applyBorder="1" applyAlignment="1" applyProtection="1">
      <alignment horizontal="left" vertical="center" wrapText="1"/>
      <protection/>
    </xf>
    <xf numFmtId="0" fontId="79" fillId="0" borderId="44" xfId="0" applyNumberFormat="1" applyFont="1" applyFill="1" applyBorder="1" applyAlignment="1" applyProtection="1">
      <alignment horizontal="left" vertical="center" wrapText="1"/>
      <protection/>
    </xf>
    <xf numFmtId="0" fontId="79" fillId="0" borderId="34" xfId="0" applyNumberFormat="1" applyFont="1" applyFill="1" applyBorder="1" applyAlignment="1" applyProtection="1">
      <alignment horizontal="left" vertical="center" wrapText="1"/>
      <protection/>
    </xf>
    <xf numFmtId="0" fontId="79" fillId="0" borderId="38" xfId="0" applyNumberFormat="1" applyFont="1" applyFill="1" applyBorder="1" applyAlignment="1" applyProtection="1">
      <alignment horizontal="left" vertical="center" wrapText="1"/>
      <protection/>
    </xf>
    <xf numFmtId="0" fontId="79" fillId="0" borderId="40" xfId="0" applyNumberFormat="1" applyFont="1" applyFill="1" applyBorder="1" applyAlignment="1" applyProtection="1">
      <alignment horizontal="left" vertical="center" wrapText="1"/>
      <protection/>
    </xf>
    <xf numFmtId="0" fontId="79" fillId="0" borderId="45" xfId="0" applyNumberFormat="1" applyFont="1" applyFill="1" applyBorder="1" applyAlignment="1" applyProtection="1">
      <alignment horizontal="left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/>
      <protection/>
    </xf>
    <xf numFmtId="0" fontId="79" fillId="0" borderId="47" xfId="0" applyNumberFormat="1" applyFont="1" applyFill="1" applyBorder="1" applyAlignment="1" applyProtection="1">
      <alignment horizontal="center" vertical="center"/>
      <protection/>
    </xf>
    <xf numFmtId="0" fontId="79" fillId="0" borderId="18" xfId="0" applyNumberFormat="1" applyFont="1" applyFill="1" applyBorder="1" applyAlignment="1" applyProtection="1">
      <alignment horizontal="center" vertical="center"/>
      <protection/>
    </xf>
    <xf numFmtId="0" fontId="79" fillId="0" borderId="25" xfId="0" applyNumberFormat="1" applyFont="1" applyFill="1" applyBorder="1" applyAlignment="1" applyProtection="1">
      <alignment horizontal="center" vertical="center"/>
      <protection/>
    </xf>
    <xf numFmtId="0" fontId="79" fillId="0" borderId="12" xfId="0" applyNumberFormat="1" applyFont="1" applyFill="1" applyBorder="1" applyAlignment="1" applyProtection="1">
      <alignment horizontal="center" vertical="center"/>
      <protection/>
    </xf>
    <xf numFmtId="0" fontId="79" fillId="0" borderId="21" xfId="0" applyNumberFormat="1" applyFont="1" applyFill="1" applyBorder="1" applyAlignment="1" applyProtection="1">
      <alignment horizontal="center" vertical="center"/>
      <protection/>
    </xf>
    <xf numFmtId="0" fontId="79" fillId="0" borderId="46" xfId="0" applyNumberFormat="1" applyFont="1" applyFill="1" applyBorder="1" applyAlignment="1" applyProtection="1">
      <alignment horizontal="left" vertical="center" wrapText="1"/>
      <protection/>
    </xf>
    <xf numFmtId="0" fontId="80" fillId="0" borderId="0" xfId="0" applyNumberFormat="1" applyFont="1" applyFill="1" applyAlignment="1" applyProtection="1">
      <alignment horizontal="right"/>
      <protection/>
    </xf>
    <xf numFmtId="0" fontId="81" fillId="0" borderId="0" xfId="0" applyNumberFormat="1" applyFont="1" applyFill="1" applyAlignment="1" applyProtection="1">
      <alignment/>
      <protection hidden="1"/>
    </xf>
    <xf numFmtId="0" fontId="77" fillId="0" borderId="0" xfId="0" applyNumberFormat="1" applyFont="1" applyFill="1" applyAlignment="1" applyProtection="1">
      <alignment/>
      <protection hidden="1"/>
    </xf>
    <xf numFmtId="0" fontId="77" fillId="0" borderId="0" xfId="0" applyNumberFormat="1" applyFont="1" applyFill="1" applyAlignment="1" applyProtection="1">
      <alignment/>
      <protection locked="0"/>
    </xf>
    <xf numFmtId="0" fontId="77" fillId="0" borderId="0" xfId="0" applyNumberFormat="1" applyFont="1" applyFill="1" applyBorder="1" applyAlignment="1" applyProtection="1">
      <alignment/>
      <protection locked="0"/>
    </xf>
    <xf numFmtId="0" fontId="77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82" fillId="0" borderId="0" xfId="0" applyNumberFormat="1" applyFont="1" applyFill="1" applyAlignment="1" applyProtection="1">
      <alignment/>
      <protection hidden="1"/>
    </xf>
    <xf numFmtId="0" fontId="83" fillId="0" borderId="0" xfId="0" applyNumberFormat="1" applyFont="1" applyFill="1" applyAlignment="1" applyProtection="1">
      <alignment/>
      <protection hidden="1"/>
    </xf>
    <xf numFmtId="0" fontId="83" fillId="0" borderId="0" xfId="0" applyNumberFormat="1" applyFont="1" applyFill="1" applyAlignment="1" applyProtection="1">
      <alignment/>
      <protection locked="0"/>
    </xf>
    <xf numFmtId="0" fontId="84" fillId="0" borderId="0" xfId="0" applyNumberFormat="1" applyFont="1" applyFill="1" applyAlignment="1" applyProtection="1">
      <alignment/>
      <protection locked="0"/>
    </xf>
    <xf numFmtId="0" fontId="78" fillId="35" borderId="18" xfId="0" applyNumberFormat="1" applyFont="1" applyFill="1" applyBorder="1" applyAlignment="1" applyProtection="1">
      <alignment horizontal="center" vertical="center"/>
      <protection locked="0"/>
    </xf>
    <xf numFmtId="0" fontId="78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47" xfId="0" applyNumberFormat="1" applyFont="1" applyFill="1" applyBorder="1" applyAlignment="1" applyProtection="1">
      <alignment horizontal="center" vertical="center"/>
      <protection locked="0"/>
    </xf>
    <xf numFmtId="0" fontId="78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41" xfId="0" applyNumberFormat="1" applyFont="1" applyFill="1" applyBorder="1" applyAlignment="1" applyProtection="1">
      <alignment horizontal="center" vertical="center"/>
      <protection locked="0"/>
    </xf>
    <xf numFmtId="0" fontId="79" fillId="36" borderId="50" xfId="0" applyNumberFormat="1" applyFont="1" applyFill="1" applyBorder="1" applyAlignment="1" applyProtection="1">
      <alignment horizontal="center" vertical="center"/>
      <protection hidden="1"/>
    </xf>
    <xf numFmtId="0" fontId="79" fillId="0" borderId="29" xfId="0" applyNumberFormat="1" applyFont="1" applyFill="1" applyBorder="1" applyAlignment="1" applyProtection="1">
      <alignment horizontal="center" vertical="center"/>
      <protection locked="0"/>
    </xf>
    <xf numFmtId="0" fontId="79" fillId="36" borderId="22" xfId="0" applyNumberFormat="1" applyFont="1" applyFill="1" applyBorder="1" applyAlignment="1" applyProtection="1">
      <alignment horizontal="center" vertical="center"/>
      <protection hidden="1"/>
    </xf>
    <xf numFmtId="0" fontId="79" fillId="36" borderId="29" xfId="0" applyNumberFormat="1" applyFont="1" applyFill="1" applyBorder="1" applyAlignment="1" applyProtection="1">
      <alignment horizontal="center" vertical="center"/>
      <protection hidden="1"/>
    </xf>
    <xf numFmtId="0" fontId="79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0" applyNumberFormat="1" applyFont="1" applyFill="1" applyBorder="1" applyAlignment="1" applyProtection="1">
      <alignment/>
      <protection hidden="1"/>
    </xf>
    <xf numFmtId="0" fontId="83" fillId="0" borderId="0" xfId="0" applyNumberFormat="1" applyFont="1" applyFill="1" applyBorder="1" applyAlignment="1" applyProtection="1">
      <alignment/>
      <protection hidden="1"/>
    </xf>
    <xf numFmtId="0" fontId="77" fillId="0" borderId="0" xfId="0" applyNumberFormat="1" applyFont="1" applyFill="1" applyBorder="1" applyAlignment="1" applyProtection="1">
      <alignment/>
      <protection hidden="1"/>
    </xf>
    <xf numFmtId="0" fontId="79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85" fillId="0" borderId="0" xfId="0" applyNumberFormat="1" applyFont="1" applyFill="1" applyAlignment="1" applyProtection="1">
      <alignment/>
      <protection locked="0"/>
    </xf>
    <xf numFmtId="0" fontId="78" fillId="0" borderId="0" xfId="0" applyNumberFormat="1" applyFont="1" applyFill="1" applyAlignment="1" applyProtection="1">
      <alignment/>
      <protection locked="0"/>
    </xf>
    <xf numFmtId="3" fontId="79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0" fillId="32" borderId="26" xfId="0" applyFont="1" applyFill="1" applyBorder="1" applyAlignment="1">
      <alignment horizontal="center" vertical="center" wrapText="1"/>
    </xf>
    <xf numFmtId="49" fontId="9" fillId="32" borderId="26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0" fillId="0" borderId="53" xfId="0" applyFont="1" applyBorder="1" applyAlignment="1">
      <alignment/>
    </xf>
    <xf numFmtId="3" fontId="17" fillId="0" borderId="16" xfId="0" applyNumberFormat="1" applyFont="1" applyBorder="1" applyAlignment="1">
      <alignment horizontal="center" vertical="center"/>
    </xf>
    <xf numFmtId="0" fontId="0" fillId="36" borderId="28" xfId="0" applyFont="1" applyFill="1" applyBorder="1" applyAlignment="1">
      <alignment/>
    </xf>
    <xf numFmtId="0" fontId="0" fillId="37" borderId="54" xfId="0" applyFont="1" applyFill="1" applyBorder="1" applyAlignment="1">
      <alignment/>
    </xf>
    <xf numFmtId="0" fontId="0" fillId="37" borderId="55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56" xfId="0" applyFont="1" applyBorder="1" applyAlignment="1">
      <alignment/>
    </xf>
    <xf numFmtId="3" fontId="0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37" borderId="0" xfId="0" applyFont="1" applyFill="1" applyAlignment="1">
      <alignment/>
    </xf>
    <xf numFmtId="0" fontId="17" fillId="0" borderId="45" xfId="0" applyFont="1" applyBorder="1" applyAlignment="1">
      <alignment/>
    </xf>
    <xf numFmtId="0" fontId="0" fillId="37" borderId="59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59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0" fillId="36" borderId="60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horizontal="center" wrapText="1"/>
    </xf>
    <xf numFmtId="0" fontId="0" fillId="36" borderId="58" xfId="0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58" xfId="0" applyFont="1" applyFill="1" applyBorder="1" applyAlignment="1">
      <alignment horizontal="right"/>
    </xf>
    <xf numFmtId="0" fontId="0" fillId="37" borderId="52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/>
    </xf>
    <xf numFmtId="0" fontId="0" fillId="36" borderId="40" xfId="0" applyFont="1" applyFill="1" applyBorder="1" applyAlignment="1">
      <alignment horizontal="left"/>
    </xf>
    <xf numFmtId="0" fontId="0" fillId="36" borderId="43" xfId="0" applyFont="1" applyFill="1" applyBorder="1" applyAlignment="1">
      <alignment horizontal="left"/>
    </xf>
    <xf numFmtId="0" fontId="0" fillId="36" borderId="58" xfId="0" applyFont="1" applyFill="1" applyBorder="1" applyAlignment="1">
      <alignment horizontal="left"/>
    </xf>
    <xf numFmtId="3" fontId="3" fillId="0" borderId="2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9" fillId="0" borderId="2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2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41" xfId="59" applyNumberFormat="1" applyFont="1" applyFill="1" applyBorder="1" applyAlignment="1">
      <alignment horizontal="center" vertical="center"/>
      <protection/>
    </xf>
    <xf numFmtId="0" fontId="3" fillId="38" borderId="22" xfId="59" applyFont="1" applyFill="1" applyBorder="1" applyAlignment="1">
      <alignment horizontal="left" vertical="center" wrapText="1"/>
      <protection/>
    </xf>
    <xf numFmtId="3" fontId="3" fillId="0" borderId="29" xfId="59" applyNumberFormat="1" applyFont="1" applyFill="1" applyBorder="1" applyAlignment="1">
      <alignment horizontal="center" vertical="center"/>
      <protection/>
    </xf>
    <xf numFmtId="3" fontId="3" fillId="0" borderId="63" xfId="59" applyNumberFormat="1" applyFont="1" applyFill="1" applyBorder="1" applyAlignment="1">
      <alignment horizontal="center" vertical="center"/>
      <protection/>
    </xf>
    <xf numFmtId="3" fontId="3" fillId="0" borderId="16" xfId="59" applyNumberFormat="1" applyFont="1" applyFill="1" applyBorder="1" applyAlignment="1">
      <alignment horizontal="center" vertical="center"/>
      <protection/>
    </xf>
    <xf numFmtId="3" fontId="3" fillId="0" borderId="22" xfId="59" applyNumberFormat="1" applyFont="1" applyFill="1" applyBorder="1" applyAlignment="1">
      <alignment horizontal="center" vertical="center"/>
      <protection/>
    </xf>
    <xf numFmtId="49" fontId="3" fillId="38" borderId="19" xfId="59" applyNumberFormat="1" applyFont="1" applyFill="1" applyBorder="1" applyAlignment="1">
      <alignment horizontal="center" vertical="center"/>
      <protection/>
    </xf>
    <xf numFmtId="0" fontId="3" fillId="38" borderId="23" xfId="59" applyFont="1" applyFill="1" applyBorder="1" applyAlignment="1">
      <alignment horizontal="left" vertical="center" wrapText="1"/>
      <protection/>
    </xf>
    <xf numFmtId="3" fontId="3" fillId="0" borderId="24" xfId="59" applyNumberFormat="1" applyFont="1" applyFill="1" applyBorder="1" applyAlignment="1">
      <alignment horizontal="center" vertical="center"/>
      <protection/>
    </xf>
    <xf numFmtId="3" fontId="3" fillId="0" borderId="64" xfId="59" applyNumberFormat="1" applyFont="1" applyFill="1" applyBorder="1" applyAlignment="1">
      <alignment horizontal="center" vertical="center"/>
      <protection/>
    </xf>
    <xf numFmtId="3" fontId="3" fillId="0" borderId="13" xfId="59" applyNumberFormat="1" applyFont="1" applyFill="1" applyBorder="1" applyAlignment="1">
      <alignment horizontal="center" vertical="center"/>
      <protection/>
    </xf>
    <xf numFmtId="3" fontId="3" fillId="0" borderId="23" xfId="59" applyNumberFormat="1" applyFont="1" applyFill="1" applyBorder="1" applyAlignment="1">
      <alignment horizontal="center" vertical="center"/>
      <protection/>
    </xf>
    <xf numFmtId="49" fontId="3" fillId="38" borderId="23" xfId="59" applyNumberFormat="1" applyFont="1" applyFill="1" applyBorder="1" applyAlignment="1">
      <alignment horizontal="center" vertical="center" wrapText="1"/>
      <protection/>
    </xf>
    <xf numFmtId="0" fontId="3" fillId="38" borderId="23" xfId="59" applyFont="1" applyFill="1" applyBorder="1" applyAlignment="1">
      <alignment vertical="center"/>
      <protection/>
    </xf>
    <xf numFmtId="0" fontId="3" fillId="38" borderId="23" xfId="59" applyFont="1" applyFill="1" applyBorder="1" applyAlignment="1">
      <alignment vertical="center" wrapText="1"/>
      <protection/>
    </xf>
    <xf numFmtId="0" fontId="3" fillId="38" borderId="23" xfId="59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7" fillId="35" borderId="70" xfId="0" applyFont="1" applyFill="1" applyBorder="1" applyAlignment="1">
      <alignment horizontal="center" vertical="center" wrapText="1"/>
    </xf>
    <xf numFmtId="0" fontId="17" fillId="35" borderId="71" xfId="0" applyFont="1" applyFill="1" applyBorder="1" applyAlignment="1">
      <alignment horizontal="center" vertical="center" wrapText="1"/>
    </xf>
    <xf numFmtId="0" fontId="17" fillId="35" borderId="72" xfId="0" applyFont="1" applyFill="1" applyBorder="1" applyAlignment="1">
      <alignment horizontal="center" vertical="center" wrapText="1"/>
    </xf>
    <xf numFmtId="3" fontId="3" fillId="35" borderId="57" xfId="0" applyNumberFormat="1" applyFont="1" applyFill="1" applyBorder="1" applyAlignment="1">
      <alignment horizontal="center" vertical="center"/>
    </xf>
    <xf numFmtId="3" fontId="3" fillId="35" borderId="67" xfId="0" applyNumberFormat="1" applyFont="1" applyFill="1" applyBorder="1" applyAlignment="1">
      <alignment horizontal="center" vertical="center"/>
    </xf>
    <xf numFmtId="4" fontId="3" fillId="35" borderId="25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7" fillId="35" borderId="73" xfId="0" applyFont="1" applyFill="1" applyBorder="1" applyAlignment="1">
      <alignment horizontal="center" vertical="center" wrapText="1"/>
    </xf>
    <xf numFmtId="0" fontId="17" fillId="35" borderId="74" xfId="0" applyFont="1" applyFill="1" applyBorder="1" applyAlignment="1">
      <alignment horizontal="center" vertical="center" wrapText="1"/>
    </xf>
    <xf numFmtId="0" fontId="3" fillId="35" borderId="75" xfId="0" applyFont="1" applyFill="1" applyBorder="1" applyAlignment="1">
      <alignment horizontal="right" vertical="center" wrapText="1"/>
    </xf>
    <xf numFmtId="0" fontId="13" fillId="35" borderId="57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5" borderId="70" xfId="0" applyFont="1" applyFill="1" applyBorder="1" applyAlignment="1">
      <alignment horizontal="center" vertical="center" wrapText="1"/>
    </xf>
    <xf numFmtId="0" fontId="9" fillId="35" borderId="72" xfId="0" applyFont="1" applyFill="1" applyBorder="1" applyAlignment="1">
      <alignment horizontal="center" vertical="center" wrapText="1"/>
    </xf>
    <xf numFmtId="0" fontId="9" fillId="35" borderId="7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3" fontId="3" fillId="35" borderId="7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2" fillId="35" borderId="7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/>
    </xf>
    <xf numFmtId="0" fontId="17" fillId="0" borderId="29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3" fontId="17" fillId="0" borderId="77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/>
    </xf>
    <xf numFmtId="0" fontId="17" fillId="0" borderId="24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17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3" fontId="17" fillId="0" borderId="78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37" borderId="73" xfId="0" applyNumberFormat="1" applyFont="1" applyFill="1" applyBorder="1" applyAlignment="1">
      <alignment horizontal="center" vertical="center"/>
    </xf>
    <xf numFmtId="3" fontId="17" fillId="35" borderId="74" xfId="0" applyNumberFormat="1" applyFont="1" applyFill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3" fontId="17" fillId="35" borderId="73" xfId="0" applyNumberFormat="1" applyFont="1" applyFill="1" applyBorder="1" applyAlignment="1">
      <alignment horizontal="center" vertical="center"/>
    </xf>
    <xf numFmtId="3" fontId="17" fillId="35" borderId="58" xfId="0" applyNumberFormat="1" applyFont="1" applyFill="1" applyBorder="1" applyAlignment="1">
      <alignment horizontal="center" vertical="center"/>
    </xf>
    <xf numFmtId="0" fontId="17" fillId="37" borderId="73" xfId="0" applyFont="1" applyFill="1" applyBorder="1" applyAlignment="1">
      <alignment/>
    </xf>
    <xf numFmtId="0" fontId="17" fillId="35" borderId="74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37" borderId="65" xfId="0" applyFont="1" applyFill="1" applyBorder="1" applyAlignment="1">
      <alignment/>
    </xf>
    <xf numFmtId="0" fontId="17" fillId="35" borderId="79" xfId="0" applyFont="1" applyFill="1" applyBorder="1" applyAlignment="1">
      <alignment/>
    </xf>
    <xf numFmtId="0" fontId="17" fillId="37" borderId="60" xfId="0" applyFont="1" applyFill="1" applyBorder="1" applyAlignment="1">
      <alignment/>
    </xf>
    <xf numFmtId="0" fontId="17" fillId="35" borderId="58" xfId="0" applyFont="1" applyFill="1" applyBorder="1" applyAlignment="1">
      <alignment/>
    </xf>
    <xf numFmtId="0" fontId="17" fillId="37" borderId="73" xfId="0" applyFont="1" applyFill="1" applyBorder="1" applyAlignment="1">
      <alignment/>
    </xf>
    <xf numFmtId="0" fontId="17" fillId="35" borderId="74" xfId="0" applyFont="1" applyFill="1" applyBorder="1" applyAlignment="1">
      <alignment/>
    </xf>
    <xf numFmtId="0" fontId="13" fillId="0" borderId="0" xfId="59" applyFont="1">
      <alignment/>
      <protection/>
    </xf>
    <xf numFmtId="0" fontId="3" fillId="0" borderId="0" xfId="59" applyFont="1">
      <alignment/>
      <protection/>
    </xf>
    <xf numFmtId="0" fontId="0" fillId="0" borderId="0" xfId="59" applyFo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Alignment="1">
      <alignment horizontal="right"/>
      <protection/>
    </xf>
    <xf numFmtId="0" fontId="13" fillId="37" borderId="80" xfId="59" applyFont="1" applyFill="1" applyBorder="1" applyAlignment="1">
      <alignment horizontal="center" vertical="center"/>
      <protection/>
    </xf>
    <xf numFmtId="3" fontId="3" fillId="0" borderId="13" xfId="44" applyNumberFormat="1" applyFont="1" applyFill="1" applyBorder="1" applyAlignment="1">
      <alignment horizontal="center" vertical="center"/>
    </xf>
    <xf numFmtId="49" fontId="3" fillId="0" borderId="62" xfId="59" applyNumberFormat="1" applyFont="1" applyBorder="1" applyAlignment="1">
      <alignment horizontal="center" vertical="center"/>
      <protection/>
    </xf>
    <xf numFmtId="49" fontId="13" fillId="37" borderId="80" xfId="59" applyNumberFormat="1" applyFont="1" applyFill="1" applyBorder="1" applyAlignment="1">
      <alignment vertical="center"/>
      <protection/>
    </xf>
    <xf numFmtId="49" fontId="3" fillId="37" borderId="80" xfId="59" applyNumberFormat="1" applyFont="1" applyFill="1" applyBorder="1" applyAlignment="1">
      <alignment horizontal="center" vertical="center"/>
      <protection/>
    </xf>
    <xf numFmtId="0" fontId="13" fillId="37" borderId="35" xfId="59" applyFont="1" applyFill="1" applyBorder="1" applyAlignment="1">
      <alignment/>
      <protection/>
    </xf>
    <xf numFmtId="0" fontId="3" fillId="37" borderId="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179" fontId="3" fillId="0" borderId="0" xfId="44" applyFont="1" applyFill="1" applyBorder="1" applyAlignment="1">
      <alignment horizontal="left"/>
    </xf>
    <xf numFmtId="0" fontId="13" fillId="0" borderId="0" xfId="59" applyFont="1" applyFill="1" applyBorder="1" applyAlignment="1">
      <alignment horizontal="left"/>
      <protection/>
    </xf>
    <xf numFmtId="49" fontId="3" fillId="0" borderId="0" xfId="59" applyNumberFormat="1" applyFont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wrapText="1"/>
      <protection/>
    </xf>
    <xf numFmtId="49" fontId="3" fillId="35" borderId="81" xfId="59" applyNumberFormat="1" applyFont="1" applyFill="1" applyBorder="1" applyAlignment="1">
      <alignment horizontal="center" vertical="center"/>
      <protection/>
    </xf>
    <xf numFmtId="3" fontId="3" fillId="35" borderId="81" xfId="44" applyNumberFormat="1" applyFont="1" applyFill="1" applyBorder="1" applyAlignment="1">
      <alignment horizontal="center" vertical="center"/>
    </xf>
    <xf numFmtId="0" fontId="13" fillId="35" borderId="0" xfId="59" applyFont="1" applyFill="1" applyBorder="1" applyAlignment="1">
      <alignment horizontal="right" wrapText="1"/>
      <protection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82" xfId="0" applyNumberFormat="1" applyFont="1" applyFill="1" applyBorder="1" applyAlignment="1">
      <alignment horizontal="center" vertical="center"/>
    </xf>
    <xf numFmtId="3" fontId="3" fillId="35" borderId="72" xfId="0" applyNumberFormat="1" applyFont="1" applyFill="1" applyBorder="1" applyAlignment="1">
      <alignment horizontal="center" vertical="center"/>
    </xf>
    <xf numFmtId="3" fontId="3" fillId="35" borderId="71" xfId="0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0" fontId="24" fillId="0" borderId="68" xfId="0" applyFont="1" applyFill="1" applyBorder="1" applyAlignment="1" applyProtection="1">
      <alignment horizontal="left" vertical="center"/>
      <protection/>
    </xf>
    <xf numFmtId="3" fontId="24" fillId="0" borderId="68" xfId="0" applyNumberFormat="1" applyFont="1" applyFill="1" applyBorder="1" applyAlignment="1" applyProtection="1">
      <alignment horizontal="center" vertical="center"/>
      <protection/>
    </xf>
    <xf numFmtId="3" fontId="24" fillId="0" borderId="68" xfId="0" applyNumberFormat="1" applyFont="1" applyBorder="1" applyAlignment="1" applyProtection="1">
      <alignment horizontal="center" vertical="center"/>
      <protection locked="0"/>
    </xf>
    <xf numFmtId="3" fontId="24" fillId="0" borderId="5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left" vertical="center"/>
      <protection/>
    </xf>
    <xf numFmtId="3" fontId="24" fillId="0" borderId="13" xfId="0" applyNumberFormat="1" applyFont="1" applyFill="1" applyBorder="1" applyAlignment="1" applyProtection="1">
      <alignment horizontal="center" vertical="center"/>
      <protection/>
    </xf>
    <xf numFmtId="3" fontId="24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/>
    </xf>
    <xf numFmtId="3" fontId="24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3" fontId="24" fillId="0" borderId="16" xfId="0" applyNumberFormat="1" applyFont="1" applyFill="1" applyBorder="1" applyAlignment="1" applyProtection="1">
      <alignment horizontal="center" vertical="center"/>
      <protection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15" xfId="0" applyFont="1" applyFill="1" applyBorder="1" applyAlignment="1" applyProtection="1">
      <alignment horizontal="left" vertical="center"/>
      <protection/>
    </xf>
    <xf numFmtId="3" fontId="24" fillId="0" borderId="15" xfId="0" applyNumberFormat="1" applyFont="1" applyFill="1" applyBorder="1" applyAlignment="1" applyProtection="1">
      <alignment horizontal="center" vertical="center"/>
      <protection/>
    </xf>
    <xf numFmtId="3" fontId="24" fillId="0" borderId="15" xfId="0" applyNumberFormat="1" applyFont="1" applyBorder="1" applyAlignment="1" applyProtection="1">
      <alignment horizontal="center" vertical="center"/>
      <protection locked="0"/>
    </xf>
    <xf numFmtId="3" fontId="24" fillId="0" borderId="61" xfId="0" applyNumberFormat="1" applyFont="1" applyFill="1" applyBorder="1" applyAlignment="1" applyProtection="1">
      <alignment horizontal="center" vertic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left" vertical="center"/>
      <protection/>
    </xf>
    <xf numFmtId="3" fontId="24" fillId="0" borderId="27" xfId="0" applyNumberFormat="1" applyFont="1" applyFill="1" applyBorder="1" applyAlignment="1" applyProtection="1">
      <alignment horizontal="center" vertical="center"/>
      <protection/>
    </xf>
    <xf numFmtId="3" fontId="24" fillId="0" borderId="47" xfId="0" applyNumberFormat="1" applyFont="1" applyBorder="1" applyAlignment="1" applyProtection="1">
      <alignment horizontal="center" vertical="center"/>
      <protection locked="0"/>
    </xf>
    <xf numFmtId="0" fontId="87" fillId="37" borderId="83" xfId="0" applyFont="1" applyFill="1" applyBorder="1" applyAlignment="1">
      <alignment horizontal="center"/>
    </xf>
    <xf numFmtId="0" fontId="24" fillId="0" borderId="0" xfId="0" applyFont="1" applyAlignment="1" applyProtection="1">
      <alignment/>
      <protection/>
    </xf>
    <xf numFmtId="0" fontId="87" fillId="0" borderId="0" xfId="0" applyFont="1" applyAlignment="1">
      <alignment horizontal="center"/>
    </xf>
    <xf numFmtId="3" fontId="87" fillId="35" borderId="81" xfId="0" applyNumberFormat="1" applyFont="1" applyFill="1" applyBorder="1" applyAlignment="1">
      <alignment horizontal="center"/>
    </xf>
    <xf numFmtId="3" fontId="87" fillId="35" borderId="73" xfId="0" applyNumberFormat="1" applyFont="1" applyFill="1" applyBorder="1" applyAlignment="1">
      <alignment horizontal="center"/>
    </xf>
    <xf numFmtId="3" fontId="87" fillId="35" borderId="72" xfId="0" applyNumberFormat="1" applyFont="1" applyFill="1" applyBorder="1" applyAlignment="1">
      <alignment horizontal="center"/>
    </xf>
    <xf numFmtId="3" fontId="87" fillId="35" borderId="74" xfId="0" applyNumberFormat="1" applyFont="1" applyFill="1" applyBorder="1" applyAlignment="1">
      <alignment horizontal="center"/>
    </xf>
    <xf numFmtId="49" fontId="13" fillId="35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24" fillId="35" borderId="14" xfId="0" applyFont="1" applyFill="1" applyBorder="1" applyAlignment="1" applyProtection="1">
      <alignment horizontal="right" vertical="center"/>
      <protection/>
    </xf>
    <xf numFmtId="3" fontId="24" fillId="35" borderId="14" xfId="0" applyNumberFormat="1" applyFont="1" applyFill="1" applyBorder="1" applyAlignment="1" applyProtection="1">
      <alignment horizontal="center" vertical="center"/>
      <protection/>
    </xf>
    <xf numFmtId="3" fontId="24" fillId="35" borderId="14" xfId="0" applyNumberFormat="1" applyFont="1" applyFill="1" applyBorder="1" applyAlignment="1" applyProtection="1">
      <alignment horizontal="center" vertical="center"/>
      <protection locked="0"/>
    </xf>
    <xf numFmtId="3" fontId="24" fillId="35" borderId="30" xfId="0" applyNumberFormat="1" applyFont="1" applyFill="1" applyBorder="1" applyAlignment="1" applyProtection="1">
      <alignment horizontal="center" vertical="center"/>
      <protection locked="0"/>
    </xf>
    <xf numFmtId="3" fontId="24" fillId="35" borderId="12" xfId="0" applyNumberFormat="1" applyFont="1" applyFill="1" applyBorder="1" applyAlignment="1" applyProtection="1">
      <alignment horizontal="center" vertical="center"/>
      <protection/>
    </xf>
    <xf numFmtId="3" fontId="24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5" borderId="72" xfId="0" applyFont="1" applyFill="1" applyBorder="1" applyAlignment="1" applyProtection="1">
      <alignment horizontal="right" vertical="center"/>
      <protection/>
    </xf>
    <xf numFmtId="3" fontId="24" fillId="35" borderId="72" xfId="0" applyNumberFormat="1" applyFont="1" applyFill="1" applyBorder="1" applyAlignment="1" applyProtection="1">
      <alignment horizontal="center" vertical="center"/>
      <protection locked="0"/>
    </xf>
    <xf numFmtId="3" fontId="24" fillId="35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49" fontId="3" fillId="0" borderId="52" xfId="0" applyNumberFormat="1" applyFont="1" applyBorder="1" applyAlignment="1">
      <alignment horizontal="center" vertical="center"/>
    </xf>
    <xf numFmtId="3" fontId="3" fillId="0" borderId="84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3" fillId="0" borderId="85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3" fontId="88" fillId="0" borderId="25" xfId="0" applyNumberFormat="1" applyFont="1" applyBorder="1" applyAlignment="1">
      <alignment horizontal="center" vertical="center"/>
    </xf>
    <xf numFmtId="3" fontId="3" fillId="0" borderId="86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3" fillId="35" borderId="87" xfId="59" applyFont="1" applyFill="1" applyBorder="1" applyAlignment="1">
      <alignment horizontal="center" wrapText="1"/>
      <protection/>
    </xf>
    <xf numFmtId="0" fontId="13" fillId="35" borderId="88" xfId="59" applyFont="1" applyFill="1" applyBorder="1" applyAlignment="1">
      <alignment horizontal="center" wrapText="1"/>
      <protection/>
    </xf>
    <xf numFmtId="0" fontId="13" fillId="35" borderId="20" xfId="59" applyFont="1" applyFill="1" applyBorder="1" applyAlignment="1">
      <alignment horizontal="center" vertical="top" wrapText="1"/>
      <protection/>
    </xf>
    <xf numFmtId="0" fontId="13" fillId="35" borderId="89" xfId="59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right"/>
    </xf>
    <xf numFmtId="0" fontId="13" fillId="35" borderId="6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/>
    </xf>
    <xf numFmtId="0" fontId="10" fillId="35" borderId="24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center" vertical="center" wrapText="1"/>
    </xf>
    <xf numFmtId="3" fontId="89" fillId="35" borderId="13" xfId="0" applyNumberFormat="1" applyFont="1" applyFill="1" applyBorder="1" applyAlignment="1">
      <alignment horizontal="center" vertical="center"/>
    </xf>
    <xf numFmtId="3" fontId="9" fillId="35" borderId="24" xfId="0" applyNumberFormat="1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>
      <alignment horizontal="center" vertical="center"/>
    </xf>
    <xf numFmtId="3" fontId="9" fillId="35" borderId="2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 vertical="center"/>
    </xf>
    <xf numFmtId="3" fontId="9" fillId="35" borderId="61" xfId="0" applyNumberFormat="1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wrapText="1"/>
    </xf>
    <xf numFmtId="3" fontId="9" fillId="35" borderId="13" xfId="0" applyNumberFormat="1" applyFont="1" applyFill="1" applyBorder="1" applyAlignment="1">
      <alignment/>
    </xf>
    <xf numFmtId="3" fontId="9" fillId="35" borderId="23" xfId="0" applyNumberFormat="1" applyFont="1" applyFill="1" applyBorder="1" applyAlignment="1">
      <alignment/>
    </xf>
    <xf numFmtId="0" fontId="10" fillId="35" borderId="90" xfId="0" applyFont="1" applyFill="1" applyBorder="1" applyAlignment="1">
      <alignment vertical="center" wrapText="1"/>
    </xf>
    <xf numFmtId="0" fontId="9" fillId="35" borderId="91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35" borderId="77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23" xfId="0" applyFont="1" applyFill="1" applyBorder="1" applyAlignment="1">
      <alignment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92" xfId="0" applyFont="1" applyFill="1" applyBorder="1" applyAlignment="1">
      <alignment horizontal="center" vertical="center" wrapText="1"/>
    </xf>
    <xf numFmtId="0" fontId="10" fillId="35" borderId="93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/>
    </xf>
    <xf numFmtId="0" fontId="10" fillId="35" borderId="94" xfId="0" applyFont="1" applyFill="1" applyBorder="1" applyAlignment="1">
      <alignment horizontal="center" vertical="center" wrapText="1"/>
    </xf>
    <xf numFmtId="3" fontId="11" fillId="35" borderId="66" xfId="0" applyNumberFormat="1" applyFont="1" applyFill="1" applyBorder="1" applyAlignment="1">
      <alignment horizontal="center" vertical="center" wrapText="1"/>
    </xf>
    <xf numFmtId="0" fontId="11" fillId="35" borderId="95" xfId="0" applyFont="1" applyFill="1" applyBorder="1" applyAlignment="1">
      <alignment horizontal="center" vertical="center" wrapText="1"/>
    </xf>
    <xf numFmtId="3" fontId="11" fillId="35" borderId="68" xfId="0" applyNumberFormat="1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9" fillId="32" borderId="24" xfId="0" applyNumberFormat="1" applyFont="1" applyFill="1" applyBorder="1" applyAlignment="1">
      <alignment horizontal="center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49" fontId="10" fillId="32" borderId="24" xfId="0" applyNumberFormat="1" applyFont="1" applyFill="1" applyBorder="1" applyAlignment="1">
      <alignment horizontal="center" vertical="center" wrapText="1"/>
    </xf>
    <xf numFmtId="49" fontId="9" fillId="32" borderId="25" xfId="0" applyNumberFormat="1" applyFont="1" applyFill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49" fontId="3" fillId="37" borderId="18" xfId="59" applyNumberFormat="1" applyFont="1" applyFill="1" applyBorder="1" applyAlignment="1">
      <alignment horizontal="center" vertical="center"/>
      <protection/>
    </xf>
    <xf numFmtId="0" fontId="3" fillId="37" borderId="21" xfId="59" applyFont="1" applyFill="1" applyBorder="1" applyAlignment="1">
      <alignment horizontal="left" vertical="center" wrapText="1"/>
      <protection/>
    </xf>
    <xf numFmtId="3" fontId="3" fillId="37" borderId="21" xfId="59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/>
    </xf>
    <xf numFmtId="3" fontId="3" fillId="0" borderId="69" xfId="59" applyNumberFormat="1" applyFont="1" applyFill="1" applyBorder="1" applyAlignment="1">
      <alignment horizontal="center" vertical="center"/>
      <protection/>
    </xf>
    <xf numFmtId="3" fontId="3" fillId="37" borderId="18" xfId="59" applyNumberFormat="1" applyFont="1" applyFill="1" applyBorder="1" applyAlignment="1">
      <alignment horizontal="center" vertical="center"/>
      <protection/>
    </xf>
    <xf numFmtId="3" fontId="3" fillId="37" borderId="89" xfId="59" applyNumberFormat="1" applyFont="1" applyFill="1" applyBorder="1" applyAlignment="1">
      <alignment horizontal="center" vertical="center"/>
      <protection/>
    </xf>
    <xf numFmtId="3" fontId="3" fillId="37" borderId="57" xfId="59" applyNumberFormat="1" applyFont="1" applyFill="1" applyBorder="1" applyAlignment="1">
      <alignment horizontal="center" vertical="center"/>
      <protection/>
    </xf>
    <xf numFmtId="3" fontId="3" fillId="0" borderId="96" xfId="59" applyNumberFormat="1" applyFont="1" applyFill="1" applyBorder="1" applyAlignment="1">
      <alignment horizontal="center" vertical="center"/>
      <protection/>
    </xf>
    <xf numFmtId="3" fontId="3" fillId="37" borderId="14" xfId="59" applyNumberFormat="1" applyFont="1" applyFill="1" applyBorder="1" applyAlignment="1">
      <alignment horizontal="center" vertical="center"/>
      <protection/>
    </xf>
    <xf numFmtId="3" fontId="3" fillId="0" borderId="61" xfId="59" applyNumberFormat="1" applyFont="1" applyFill="1" applyBorder="1" applyAlignment="1">
      <alignment horizontal="center" vertical="center"/>
      <protection/>
    </xf>
    <xf numFmtId="0" fontId="3" fillId="38" borderId="61" xfId="59" applyFont="1" applyFill="1" applyBorder="1" applyAlignment="1">
      <alignment horizontal="left" vertical="center" wrapText="1"/>
      <protection/>
    </xf>
    <xf numFmtId="49" fontId="3" fillId="38" borderId="62" xfId="59" applyNumberFormat="1" applyFont="1" applyFill="1" applyBorder="1" applyAlignment="1">
      <alignment horizontal="center" vertical="center"/>
      <protection/>
    </xf>
    <xf numFmtId="0" fontId="79" fillId="0" borderId="97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59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98" xfId="0" applyFont="1" applyBorder="1" applyAlignment="1">
      <alignment horizontal="right"/>
    </xf>
    <xf numFmtId="0" fontId="11" fillId="36" borderId="99" xfId="0" applyFont="1" applyFill="1" applyBorder="1" applyAlignment="1">
      <alignment horizontal="center" vertical="center" wrapText="1"/>
    </xf>
    <xf numFmtId="0" fontId="11" fillId="36" borderId="100" xfId="0" applyFont="1" applyFill="1" applyBorder="1" applyAlignment="1">
      <alignment horizontal="center" vertical="center" wrapText="1"/>
    </xf>
    <xf numFmtId="0" fontId="11" fillId="36" borderId="101" xfId="0" applyFont="1" applyFill="1" applyBorder="1" applyAlignment="1">
      <alignment/>
    </xf>
    <xf numFmtId="0" fontId="0" fillId="36" borderId="102" xfId="0" applyFont="1" applyFill="1" applyBorder="1" applyAlignment="1">
      <alignment/>
    </xf>
    <xf numFmtId="0" fontId="0" fillId="36" borderId="103" xfId="0" applyFont="1" applyFill="1" applyBorder="1" applyAlignment="1">
      <alignment horizontal="right"/>
    </xf>
    <xf numFmtId="199" fontId="0" fillId="36" borderId="68" xfId="63" applyNumberFormat="1" applyFont="1" applyFill="1" applyBorder="1" applyAlignment="1">
      <alignment horizontal="center" vertical="center"/>
    </xf>
    <xf numFmtId="9" fontId="0" fillId="36" borderId="67" xfId="63" applyFont="1" applyFill="1" applyBorder="1" applyAlignment="1">
      <alignment horizontal="center" vertical="center"/>
    </xf>
    <xf numFmtId="0" fontId="0" fillId="36" borderId="104" xfId="0" applyFont="1" applyFill="1" applyBorder="1" applyAlignment="1">
      <alignment horizontal="center" vertical="center"/>
    </xf>
    <xf numFmtId="199" fontId="0" fillId="36" borderId="104" xfId="63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/>
    </xf>
    <xf numFmtId="0" fontId="0" fillId="37" borderId="55" xfId="0" applyFont="1" applyFill="1" applyBorder="1" applyAlignment="1">
      <alignment horizontal="center"/>
    </xf>
    <xf numFmtId="9" fontId="0" fillId="37" borderId="55" xfId="63" applyFont="1" applyFill="1" applyBorder="1" applyAlignment="1">
      <alignment/>
    </xf>
    <xf numFmtId="9" fontId="0" fillId="37" borderId="105" xfId="63" applyFont="1" applyFill="1" applyBorder="1" applyAlignment="1">
      <alignment/>
    </xf>
    <xf numFmtId="3" fontId="0" fillId="0" borderId="57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36" borderId="60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44" xfId="0" applyFont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6" borderId="73" xfId="0" applyFont="1" applyFill="1" applyBorder="1" applyAlignment="1">
      <alignment horizontal="center" vertical="center" wrapText="1"/>
    </xf>
    <xf numFmtId="0" fontId="0" fillId="36" borderId="73" xfId="0" applyFont="1" applyFill="1" applyBorder="1" applyAlignment="1">
      <alignment horizontal="center" wrapText="1"/>
    </xf>
    <xf numFmtId="0" fontId="0" fillId="37" borderId="52" xfId="0" applyFont="1" applyFill="1" applyBorder="1" applyAlignment="1">
      <alignment horizontal="center" vertical="center" wrapText="1"/>
    </xf>
    <xf numFmtId="0" fontId="0" fillId="37" borderId="6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0" fontId="0" fillId="37" borderId="0" xfId="0" applyFont="1" applyFill="1" applyBorder="1" applyAlignment="1">
      <alignment wrapText="1"/>
    </xf>
    <xf numFmtId="3" fontId="0" fillId="37" borderId="13" xfId="0" applyNumberFormat="1" applyFont="1" applyFill="1" applyBorder="1" applyAlignment="1">
      <alignment horizontal="center" vertical="center" wrapText="1"/>
    </xf>
    <xf numFmtId="3" fontId="0" fillId="37" borderId="23" xfId="0" applyNumberFormat="1" applyFont="1" applyFill="1" applyBorder="1" applyAlignment="1">
      <alignment horizontal="center" vertical="center"/>
    </xf>
    <xf numFmtId="3" fontId="0" fillId="0" borderId="41" xfId="60" applyNumberFormat="1" applyFont="1" applyBorder="1" applyAlignment="1">
      <alignment horizontal="center" vertical="center"/>
      <protection/>
    </xf>
    <xf numFmtId="3" fontId="0" fillId="0" borderId="19" xfId="60" applyNumberFormat="1" applyFont="1" applyBorder="1" applyAlignment="1">
      <alignment horizontal="center" vertical="center"/>
      <protection/>
    </xf>
    <xf numFmtId="3" fontId="0" fillId="0" borderId="13" xfId="60" applyNumberFormat="1" applyFont="1" applyBorder="1" applyAlignment="1">
      <alignment horizontal="center" vertical="center"/>
      <protection/>
    </xf>
    <xf numFmtId="3" fontId="0" fillId="0" borderId="18" xfId="60" applyNumberFormat="1" applyFont="1" applyBorder="1" applyAlignment="1">
      <alignment horizontal="center" vertical="center"/>
      <protection/>
    </xf>
    <xf numFmtId="3" fontId="0" fillId="0" borderId="12" xfId="60" applyNumberFormat="1" applyFont="1" applyBorder="1" applyAlignment="1">
      <alignment horizontal="center" vertical="center"/>
      <protection/>
    </xf>
    <xf numFmtId="3" fontId="0" fillId="35" borderId="14" xfId="60" applyNumberFormat="1" applyFont="1" applyFill="1" applyBorder="1" applyAlignment="1">
      <alignment horizontal="center" vertical="center"/>
      <protection/>
    </xf>
    <xf numFmtId="0" fontId="10" fillId="35" borderId="52" xfId="0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17" fillId="38" borderId="19" xfId="0" applyNumberFormat="1" applyFont="1" applyFill="1" applyBorder="1" applyAlignment="1">
      <alignment horizontal="center" vertical="center"/>
    </xf>
    <xf numFmtId="3" fontId="17" fillId="38" borderId="13" xfId="0" applyNumberFormat="1" applyFont="1" applyFill="1" applyBorder="1" applyAlignment="1">
      <alignment horizontal="center" vertical="center"/>
    </xf>
    <xf numFmtId="3" fontId="2" fillId="38" borderId="19" xfId="0" applyNumberFormat="1" applyFont="1" applyFill="1" applyBorder="1" applyAlignment="1">
      <alignment horizontal="center" vertical="center"/>
    </xf>
    <xf numFmtId="3" fontId="2" fillId="38" borderId="13" xfId="0" applyNumberFormat="1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35" borderId="35" xfId="0" applyFont="1" applyFill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10" fillId="35" borderId="80" xfId="0" applyFont="1" applyFill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0" fontId="10" fillId="35" borderId="107" xfId="0" applyFont="1" applyFill="1" applyBorder="1" applyAlignment="1">
      <alignment horizontal="center" vertical="center"/>
    </xf>
    <xf numFmtId="0" fontId="25" fillId="35" borderId="107" xfId="0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5" fillId="35" borderId="108" xfId="0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35" borderId="7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3" fontId="9" fillId="37" borderId="29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  <xf numFmtId="3" fontId="9" fillId="35" borderId="70" xfId="0" applyNumberFormat="1" applyFont="1" applyFill="1" applyBorder="1" applyAlignment="1">
      <alignment horizontal="center" vertical="center"/>
    </xf>
    <xf numFmtId="3" fontId="9" fillId="35" borderId="72" xfId="0" applyNumberFormat="1" applyFont="1" applyFill="1" applyBorder="1" applyAlignment="1">
      <alignment horizontal="center" vertical="center"/>
    </xf>
    <xf numFmtId="3" fontId="9" fillId="35" borderId="71" xfId="0" applyNumberFormat="1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3" fontId="2" fillId="35" borderId="57" xfId="0" applyNumberFormat="1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17" fillId="35" borderId="14" xfId="0" applyNumberFormat="1" applyFont="1" applyFill="1" applyBorder="1" applyAlignment="1">
      <alignment horizontal="center" vertical="center"/>
    </xf>
    <xf numFmtId="3" fontId="17" fillId="35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5" borderId="83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3" fontId="9" fillId="35" borderId="83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9" fillId="35" borderId="57" xfId="0" applyNumberFormat="1" applyFont="1" applyFill="1" applyBorder="1" applyAlignment="1">
      <alignment horizontal="center" vertical="center"/>
    </xf>
    <xf numFmtId="3" fontId="9" fillId="35" borderId="14" xfId="0" applyNumberFormat="1" applyFont="1" applyFill="1" applyBorder="1" applyAlignment="1">
      <alignment horizontal="center" vertical="center"/>
    </xf>
    <xf numFmtId="3" fontId="9" fillId="35" borderId="30" xfId="0" applyNumberFormat="1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right" vertical="center" wrapText="1"/>
    </xf>
    <xf numFmtId="0" fontId="17" fillId="35" borderId="83" xfId="0" applyFont="1" applyFill="1" applyBorder="1" applyAlignment="1">
      <alignment horizontal="center" vertical="center" wrapText="1"/>
    </xf>
    <xf numFmtId="3" fontId="9" fillId="35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90" fillId="0" borderId="16" xfId="60" applyFont="1" applyBorder="1" applyAlignment="1">
      <alignment vertical="center" wrapText="1"/>
      <protection/>
    </xf>
    <xf numFmtId="3" fontId="90" fillId="0" borderId="16" xfId="60" applyNumberFormat="1" applyFont="1" applyBorder="1" applyAlignment="1">
      <alignment horizontal="center" vertical="center"/>
      <protection/>
    </xf>
    <xf numFmtId="0" fontId="90" fillId="0" borderId="13" xfId="60" applyFont="1" applyBorder="1" applyAlignment="1">
      <alignment vertical="center" wrapText="1"/>
      <protection/>
    </xf>
    <xf numFmtId="3" fontId="90" fillId="0" borderId="13" xfId="60" applyNumberFormat="1" applyFont="1" applyBorder="1" applyAlignment="1">
      <alignment horizontal="center" vertical="center"/>
      <protection/>
    </xf>
    <xf numFmtId="3" fontId="1" fillId="0" borderId="29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87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9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26" fillId="0" borderId="20" xfId="59" applyFont="1" applyBorder="1" applyAlignment="1">
      <alignment horizontal="center" vertical="center" wrapText="1"/>
      <protection/>
    </xf>
    <xf numFmtId="0" fontId="26" fillId="0" borderId="14" xfId="59" applyFont="1" applyBorder="1" applyAlignment="1">
      <alignment horizontal="center" vertical="center" wrapText="1"/>
      <protection/>
    </xf>
    <xf numFmtId="3" fontId="26" fillId="0" borderId="30" xfId="59" applyNumberFormat="1" applyFont="1" applyFill="1" applyBorder="1" applyAlignment="1">
      <alignment horizontal="center" vertical="center"/>
      <protection/>
    </xf>
    <xf numFmtId="0" fontId="26" fillId="39" borderId="65" xfId="59" applyFont="1" applyFill="1" applyBorder="1" applyAlignment="1">
      <alignment horizontal="center" vertical="center" wrapText="1"/>
      <protection/>
    </xf>
    <xf numFmtId="0" fontId="26" fillId="0" borderId="83" xfId="59" applyFont="1" applyBorder="1" applyAlignment="1">
      <alignment horizontal="center" vertical="center" wrapText="1"/>
      <protection/>
    </xf>
    <xf numFmtId="0" fontId="26" fillId="0" borderId="72" xfId="59" applyFont="1" applyBorder="1" applyAlignment="1">
      <alignment horizontal="center" vertical="center" wrapText="1"/>
      <protection/>
    </xf>
    <xf numFmtId="3" fontId="26" fillId="0" borderId="71" xfId="59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49" fontId="1" fillId="0" borderId="41" xfId="59" applyNumberFormat="1" applyFont="1" applyBorder="1" applyAlignment="1">
      <alignment horizontal="center" vertical="center"/>
      <protection/>
    </xf>
    <xf numFmtId="0" fontId="26" fillId="0" borderId="16" xfId="59" applyFont="1" applyBorder="1" applyAlignment="1">
      <alignment horizontal="left" vertical="center" wrapText="1"/>
      <protection/>
    </xf>
    <xf numFmtId="3" fontId="1" fillId="0" borderId="77" xfId="59" applyNumberFormat="1" applyFont="1" applyBorder="1" applyAlignment="1">
      <alignment horizontal="center" vertical="center"/>
      <protection/>
    </xf>
    <xf numFmtId="0" fontId="1" fillId="40" borderId="65" xfId="59" applyFont="1" applyFill="1" applyBorder="1" applyAlignment="1">
      <alignment vertical="center"/>
      <protection/>
    </xf>
    <xf numFmtId="49" fontId="1" fillId="0" borderId="29" xfId="59" applyNumberFormat="1" applyFont="1" applyBorder="1" applyAlignment="1">
      <alignment horizontal="center" vertical="center"/>
      <protection/>
    </xf>
    <xf numFmtId="3" fontId="1" fillId="0" borderId="22" xfId="59" applyNumberFormat="1" applyFont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center" vertical="center"/>
      <protection/>
    </xf>
    <xf numFmtId="0" fontId="30" fillId="0" borderId="13" xfId="59" applyFont="1" applyBorder="1" applyAlignment="1">
      <alignment horizontal="left" vertical="center"/>
      <protection/>
    </xf>
    <xf numFmtId="3" fontId="1" fillId="0" borderId="26" xfId="59" applyNumberFormat="1" applyFont="1" applyBorder="1" applyAlignment="1">
      <alignment horizontal="center" vertical="center"/>
      <protection/>
    </xf>
    <xf numFmtId="0" fontId="1" fillId="40" borderId="65" xfId="59" applyFont="1" applyFill="1" applyBorder="1">
      <alignment/>
      <protection/>
    </xf>
    <xf numFmtId="49" fontId="1" fillId="0" borderId="24" xfId="59" applyNumberFormat="1" applyFont="1" applyBorder="1" applyAlignment="1">
      <alignment horizontal="center" vertical="center"/>
      <protection/>
    </xf>
    <xf numFmtId="3" fontId="1" fillId="0" borderId="23" xfId="59" applyNumberFormat="1" applyFont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0" fontId="1" fillId="0" borderId="13" xfId="59" applyFont="1" applyBorder="1" applyAlignment="1">
      <alignment horizontal="left" vertical="center"/>
      <protection/>
    </xf>
    <xf numFmtId="0" fontId="26" fillId="0" borderId="13" xfId="59" applyFont="1" applyBorder="1" applyAlignment="1">
      <alignment horizontal="left" vertical="center" wrapText="1"/>
      <protection/>
    </xf>
    <xf numFmtId="0" fontId="1" fillId="40" borderId="65" xfId="59" applyFont="1" applyFill="1" applyBorder="1" applyAlignment="1">
      <alignment vertical="center" wrapText="1"/>
      <protection/>
    </xf>
    <xf numFmtId="49" fontId="1" fillId="0" borderId="24" xfId="59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49" fontId="1" fillId="0" borderId="19" xfId="59" applyNumberFormat="1" applyFont="1" applyBorder="1" applyAlignment="1">
      <alignment horizontal="center" vertical="center" wrapText="1"/>
      <protection/>
    </xf>
    <xf numFmtId="0" fontId="30" fillId="0" borderId="15" xfId="59" applyFont="1" applyBorder="1" applyAlignment="1">
      <alignment horizontal="left" vertical="center"/>
      <protection/>
    </xf>
    <xf numFmtId="0" fontId="27" fillId="0" borderId="0" xfId="0" applyFont="1" applyBorder="1" applyAlignment="1">
      <alignment vertical="center" wrapText="1"/>
    </xf>
    <xf numFmtId="49" fontId="1" fillId="0" borderId="18" xfId="59" applyNumberFormat="1" applyFont="1" applyBorder="1" applyAlignment="1">
      <alignment horizontal="center" vertical="center"/>
      <protection/>
    </xf>
    <xf numFmtId="0" fontId="30" fillId="0" borderId="12" xfId="59" applyFont="1" applyBorder="1" applyAlignment="1">
      <alignment horizontal="left" vertical="center"/>
      <protection/>
    </xf>
    <xf numFmtId="3" fontId="1" fillId="0" borderId="27" xfId="59" applyNumberFormat="1" applyFont="1" applyBorder="1" applyAlignment="1">
      <alignment horizontal="center" vertical="center"/>
      <protection/>
    </xf>
    <xf numFmtId="49" fontId="1" fillId="0" borderId="25" xfId="59" applyNumberFormat="1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left" vertical="center"/>
      <protection/>
    </xf>
    <xf numFmtId="3" fontId="1" fillId="0" borderId="21" xfId="59" applyNumberFormat="1" applyFont="1" applyBorder="1" applyAlignment="1">
      <alignment horizontal="center" vertical="center"/>
      <protection/>
    </xf>
    <xf numFmtId="0" fontId="26" fillId="33" borderId="109" xfId="59" applyFont="1" applyFill="1" applyBorder="1" applyAlignment="1">
      <alignment horizontal="center" vertical="center" wrapText="1"/>
      <protection/>
    </xf>
    <xf numFmtId="0" fontId="26" fillId="33" borderId="72" xfId="59" applyFont="1" applyFill="1" applyBorder="1" applyAlignment="1">
      <alignment horizontal="center" vertical="center" wrapText="1"/>
      <protection/>
    </xf>
    <xf numFmtId="3" fontId="26" fillId="33" borderId="71" xfId="59" applyNumberFormat="1" applyFont="1" applyFill="1" applyBorder="1" applyAlignment="1">
      <alignment horizontal="center" vertical="center"/>
      <protection/>
    </xf>
    <xf numFmtId="0" fontId="26" fillId="33" borderId="70" xfId="59" applyFont="1" applyFill="1" applyBorder="1" applyAlignment="1">
      <alignment horizontal="center" vertical="center" wrapText="1"/>
      <protection/>
    </xf>
    <xf numFmtId="0" fontId="1" fillId="39" borderId="81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10" xfId="0" applyFont="1" applyFill="1" applyBorder="1" applyAlignment="1">
      <alignment/>
    </xf>
    <xf numFmtId="0" fontId="1" fillId="39" borderId="74" xfId="0" applyFont="1" applyFill="1" applyBorder="1" applyAlignment="1">
      <alignment/>
    </xf>
    <xf numFmtId="0" fontId="30" fillId="0" borderId="15" xfId="59" applyFont="1" applyBorder="1" applyAlignment="1">
      <alignment horizontal="left" vertical="center"/>
      <protection/>
    </xf>
    <xf numFmtId="3" fontId="1" fillId="0" borderId="26" xfId="59" applyNumberFormat="1" applyFont="1" applyBorder="1" applyAlignment="1">
      <alignment horizontal="center" vertical="center" wrapText="1"/>
      <protection/>
    </xf>
    <xf numFmtId="3" fontId="1" fillId="0" borderId="23" xfId="59" applyNumberFormat="1" applyFont="1" applyBorder="1" applyAlignment="1">
      <alignment horizontal="center" vertical="center" wrapText="1"/>
      <protection/>
    </xf>
    <xf numFmtId="0" fontId="26" fillId="33" borderId="20" xfId="59" applyFont="1" applyFill="1" applyBorder="1" applyAlignment="1">
      <alignment horizontal="center" vertical="center" wrapText="1"/>
      <protection/>
    </xf>
    <xf numFmtId="3" fontId="26" fillId="33" borderId="17" xfId="59" applyNumberFormat="1" applyFont="1" applyFill="1" applyBorder="1" applyAlignment="1">
      <alignment horizontal="center" vertical="center"/>
      <protection/>
    </xf>
    <xf numFmtId="0" fontId="26" fillId="39" borderId="60" xfId="59" applyFont="1" applyFill="1" applyBorder="1" applyAlignment="1">
      <alignment horizontal="center" vertical="center" wrapText="1"/>
      <protection/>
    </xf>
    <xf numFmtId="0" fontId="26" fillId="33" borderId="57" xfId="59" applyFont="1" applyFill="1" applyBorder="1" applyAlignment="1">
      <alignment horizontal="center" vertical="center" wrapText="1"/>
      <protection/>
    </xf>
    <xf numFmtId="0" fontId="26" fillId="33" borderId="14" xfId="59" applyFont="1" applyFill="1" applyBorder="1" applyAlignment="1">
      <alignment horizontal="center" vertical="center" wrapText="1"/>
      <protection/>
    </xf>
    <xf numFmtId="3" fontId="26" fillId="33" borderId="30" xfId="59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" fillId="0" borderId="107" xfId="59" applyNumberFormat="1" applyFont="1" applyBorder="1" applyAlignment="1">
      <alignment horizontal="center" vertical="center"/>
      <protection/>
    </xf>
    <xf numFmtId="0" fontId="1" fillId="32" borderId="13" xfId="0" applyFont="1" applyFill="1" applyBorder="1" applyAlignment="1">
      <alignment vertical="top" wrapText="1"/>
    </xf>
    <xf numFmtId="3" fontId="3" fillId="0" borderId="24" xfId="44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wrapText="1"/>
    </xf>
    <xf numFmtId="49" fontId="3" fillId="0" borderId="107" xfId="59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9" fontId="3" fillId="0" borderId="111" xfId="59" applyNumberFormat="1" applyFont="1" applyBorder="1" applyAlignment="1">
      <alignment horizontal="center" vertical="center"/>
      <protection/>
    </xf>
    <xf numFmtId="3" fontId="3" fillId="0" borderId="69" xfId="44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top" wrapText="1"/>
    </xf>
    <xf numFmtId="49" fontId="3" fillId="0" borderId="13" xfId="59" applyNumberFormat="1" applyFont="1" applyBorder="1" applyAlignment="1">
      <alignment horizontal="center" vertical="top"/>
      <protection/>
    </xf>
    <xf numFmtId="3" fontId="3" fillId="0" borderId="13" xfId="44" applyNumberFormat="1" applyFont="1" applyFill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49" fontId="3" fillId="0" borderId="13" xfId="59" applyNumberFormat="1" applyFont="1" applyBorder="1" applyAlignment="1">
      <alignment horizontal="center" vertical="center"/>
      <protection/>
    </xf>
    <xf numFmtId="49" fontId="3" fillId="35" borderId="75" xfId="59" applyNumberFormat="1" applyFont="1" applyFill="1" applyBorder="1" applyAlignment="1">
      <alignment horizontal="center" vertical="center"/>
      <protection/>
    </xf>
    <xf numFmtId="0" fontId="13" fillId="35" borderId="58" xfId="59" applyFont="1" applyFill="1" applyBorder="1" applyAlignment="1">
      <alignment horizontal="right" wrapText="1"/>
      <protection/>
    </xf>
    <xf numFmtId="3" fontId="3" fillId="35" borderId="75" xfId="44" applyNumberFormat="1" applyFont="1" applyFill="1" applyBorder="1" applyAlignment="1">
      <alignment horizontal="center" vertical="center"/>
    </xf>
    <xf numFmtId="3" fontId="3" fillId="35" borderId="17" xfId="0" applyNumberFormat="1" applyFont="1" applyFill="1" applyBorder="1" applyAlignment="1">
      <alignment horizontal="center" vertical="center"/>
    </xf>
    <xf numFmtId="3" fontId="3" fillId="35" borderId="3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3" fontId="3" fillId="35" borderId="10" xfId="44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3" fontId="0" fillId="0" borderId="6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49" fontId="9" fillId="32" borderId="24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77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1" fillId="0" borderId="76" xfId="0" applyNumberFormat="1" applyFont="1" applyBorder="1" applyAlignment="1">
      <alignment horizontal="center" vertical="center"/>
    </xf>
    <xf numFmtId="3" fontId="1" fillId="0" borderId="1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13" xfId="0" applyFont="1" applyFill="1" applyBorder="1" applyAlignment="1">
      <alignment horizontal="center" vertical="center" wrapText="1"/>
    </xf>
    <xf numFmtId="0" fontId="9" fillId="35" borderId="114" xfId="0" applyFont="1" applyFill="1" applyBorder="1" applyAlignment="1">
      <alignment horizontal="center" vertical="center" wrapText="1"/>
    </xf>
    <xf numFmtId="0" fontId="9" fillId="35" borderId="115" xfId="0" applyFont="1" applyFill="1" applyBorder="1" applyAlignment="1">
      <alignment horizontal="center" vertical="center" wrapText="1"/>
    </xf>
    <xf numFmtId="0" fontId="9" fillId="35" borderId="61" xfId="0" applyFont="1" applyFill="1" applyBorder="1" applyAlignment="1">
      <alignment horizontal="center" vertical="center" wrapText="1"/>
    </xf>
    <xf numFmtId="0" fontId="9" fillId="35" borderId="116" xfId="0" applyFont="1" applyFill="1" applyBorder="1" applyAlignment="1">
      <alignment horizontal="center" vertical="center" wrapText="1"/>
    </xf>
    <xf numFmtId="0" fontId="84" fillId="37" borderId="0" xfId="0" applyNumberFormat="1" applyFont="1" applyFill="1" applyBorder="1" applyAlignment="1" applyProtection="1">
      <alignment horizontal="center" vertical="center" wrapText="1"/>
      <protection/>
    </xf>
    <xf numFmtId="0" fontId="78" fillId="34" borderId="117" xfId="0" applyNumberFormat="1" applyFont="1" applyFill="1" applyBorder="1" applyAlignment="1" applyProtection="1">
      <alignment horizontal="center" vertical="center" wrapText="1"/>
      <protection/>
    </xf>
    <xf numFmtId="0" fontId="78" fillId="34" borderId="118" xfId="0" applyNumberFormat="1" applyFont="1" applyFill="1" applyBorder="1" applyAlignment="1" applyProtection="1">
      <alignment horizontal="center" vertical="center" wrapText="1"/>
      <protection/>
    </xf>
    <xf numFmtId="0" fontId="78" fillId="34" borderId="119" xfId="0" applyNumberFormat="1" applyFont="1" applyFill="1" applyBorder="1" applyAlignment="1" applyProtection="1">
      <alignment horizontal="center" vertical="center" wrapText="1"/>
      <protection/>
    </xf>
    <xf numFmtId="0" fontId="78" fillId="34" borderId="120" xfId="0" applyNumberFormat="1" applyFont="1" applyFill="1" applyBorder="1" applyAlignment="1" applyProtection="1">
      <alignment horizontal="center" vertical="center" wrapText="1"/>
      <protection/>
    </xf>
    <xf numFmtId="0" fontId="78" fillId="34" borderId="121" xfId="0" applyNumberFormat="1" applyFont="1" applyFill="1" applyBorder="1" applyAlignment="1" applyProtection="1">
      <alignment horizontal="center" vertical="center" wrapText="1"/>
      <protection/>
    </xf>
    <xf numFmtId="0" fontId="78" fillId="34" borderId="115" xfId="0" applyNumberFormat="1" applyFont="1" applyFill="1" applyBorder="1" applyAlignment="1" applyProtection="1">
      <alignment horizontal="center" vertical="center" wrapText="1"/>
      <protection/>
    </xf>
    <xf numFmtId="0" fontId="78" fillId="34" borderId="122" xfId="0" applyNumberFormat="1" applyFont="1" applyFill="1" applyBorder="1" applyAlignment="1" applyProtection="1">
      <alignment horizontal="center" vertical="center" wrapText="1"/>
      <protection/>
    </xf>
    <xf numFmtId="0" fontId="78" fillId="34" borderId="123" xfId="0" applyNumberFormat="1" applyFont="1" applyFill="1" applyBorder="1" applyAlignment="1" applyProtection="1">
      <alignment horizontal="center" vertical="center" wrapText="1"/>
      <protection/>
    </xf>
    <xf numFmtId="0" fontId="78" fillId="34" borderId="124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NumberFormat="1" applyFont="1" applyFill="1" applyAlignment="1" applyProtection="1">
      <alignment horizontal="right"/>
      <protection hidden="1"/>
    </xf>
    <xf numFmtId="0" fontId="91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5" borderId="121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28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29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17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17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/>
    </xf>
    <xf numFmtId="0" fontId="0" fillId="36" borderId="130" xfId="0" applyFont="1" applyFill="1" applyBorder="1" applyAlignment="1">
      <alignment horizontal="right"/>
    </xf>
    <xf numFmtId="0" fontId="0" fillId="36" borderId="98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65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131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0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0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36" borderId="65" xfId="0" applyFont="1" applyFill="1" applyBorder="1" applyAlignment="1">
      <alignment horizontal="left" vertical="center"/>
    </xf>
    <xf numFmtId="0" fontId="0" fillId="36" borderId="60" xfId="0" applyFont="1" applyFill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36" borderId="108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133" xfId="0" applyFont="1" applyBorder="1" applyAlignment="1">
      <alignment horizontal="left" vertical="center"/>
    </xf>
    <xf numFmtId="0" fontId="0" fillId="37" borderId="0" xfId="0" applyFont="1" applyFill="1" applyBorder="1" applyAlignment="1">
      <alignment horizontal="left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49" fontId="9" fillId="32" borderId="26" xfId="0" applyNumberFormat="1" applyFont="1" applyFill="1" applyBorder="1" applyAlignment="1">
      <alignment horizontal="center" vertical="center" wrapText="1"/>
    </xf>
    <xf numFmtId="0" fontId="11" fillId="35" borderId="95" xfId="0" applyFont="1" applyFill="1" applyBorder="1" applyAlignment="1">
      <alignment horizontal="center" vertical="center" wrapText="1"/>
    </xf>
    <xf numFmtId="0" fontId="11" fillId="35" borderId="134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3" fontId="11" fillId="35" borderId="87" xfId="0" applyNumberFormat="1" applyFont="1" applyFill="1" applyBorder="1" applyAlignment="1">
      <alignment horizontal="center" vertical="center" wrapText="1"/>
    </xf>
    <xf numFmtId="3" fontId="11" fillId="35" borderId="41" xfId="0" applyNumberFormat="1" applyFont="1" applyFill="1" applyBorder="1" applyAlignment="1">
      <alignment horizontal="center" vertical="center" wrapText="1"/>
    </xf>
    <xf numFmtId="0" fontId="11" fillId="35" borderId="7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11" fillId="35" borderId="76" xfId="0" applyNumberFormat="1" applyFont="1" applyFill="1" applyBorder="1" applyAlignment="1">
      <alignment horizontal="center" vertical="center" wrapText="1"/>
    </xf>
    <xf numFmtId="3" fontId="11" fillId="35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87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7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0" fillId="37" borderId="76" xfId="0" applyNumberFormat="1" applyFont="1" applyFill="1" applyBorder="1" applyAlignment="1">
      <alignment horizontal="center" vertical="center" wrapText="1"/>
    </xf>
    <xf numFmtId="3" fontId="0" fillId="37" borderId="16" xfId="0" applyNumberFormat="1" applyFont="1" applyFill="1" applyBorder="1" applyAlignment="1">
      <alignment horizontal="center" vertical="center" wrapText="1"/>
    </xf>
    <xf numFmtId="3" fontId="0" fillId="37" borderId="112" xfId="0" applyNumberFormat="1" applyFont="1" applyFill="1" applyBorder="1" applyAlignment="1">
      <alignment horizontal="center" vertical="center"/>
    </xf>
    <xf numFmtId="3" fontId="0" fillId="37" borderId="22" xfId="0" applyNumberFormat="1" applyFont="1" applyFill="1" applyBorder="1" applyAlignment="1">
      <alignment horizontal="center" vertical="center"/>
    </xf>
    <xf numFmtId="3" fontId="9" fillId="35" borderId="15" xfId="0" applyNumberFormat="1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 horizontal="center"/>
    </xf>
    <xf numFmtId="3" fontId="9" fillId="35" borderId="61" xfId="0" applyNumberFormat="1" applyFont="1" applyFill="1" applyBorder="1" applyAlignment="1">
      <alignment horizontal="center"/>
    </xf>
    <xf numFmtId="3" fontId="9" fillId="35" borderId="30" xfId="0" applyNumberFormat="1" applyFont="1" applyFill="1" applyBorder="1" applyAlignment="1">
      <alignment horizontal="center"/>
    </xf>
    <xf numFmtId="0" fontId="9" fillId="35" borderId="78" xfId="0" applyFont="1" applyFill="1" applyBorder="1" applyAlignment="1">
      <alignment horizontal="center" vertical="center" wrapText="1"/>
    </xf>
    <xf numFmtId="0" fontId="9" fillId="35" borderId="135" xfId="0" applyFont="1" applyFill="1" applyBorder="1" applyAlignment="1">
      <alignment horizontal="center" vertical="center" wrapText="1"/>
    </xf>
    <xf numFmtId="0" fontId="11" fillId="35" borderId="87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103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13" fillId="35" borderId="132" xfId="0" applyNumberFormat="1" applyFont="1" applyFill="1" applyBorder="1" applyAlignment="1">
      <alignment horizontal="center" vertical="center" wrapText="1"/>
    </xf>
    <xf numFmtId="2" fontId="13" fillId="35" borderId="59" xfId="0" applyNumberFormat="1" applyFont="1" applyFill="1" applyBorder="1" applyAlignment="1">
      <alignment horizontal="center" vertical="center" wrapText="1"/>
    </xf>
    <xf numFmtId="2" fontId="13" fillId="35" borderId="79" xfId="0" applyNumberFormat="1" applyFont="1" applyFill="1" applyBorder="1" applyAlignment="1">
      <alignment horizontal="center" vertical="center" wrapText="1"/>
    </xf>
    <xf numFmtId="2" fontId="13" fillId="35" borderId="136" xfId="0" applyNumberFormat="1" applyFont="1" applyFill="1" applyBorder="1" applyAlignment="1">
      <alignment horizontal="center" vertical="center" wrapText="1"/>
    </xf>
    <xf numFmtId="2" fontId="13" fillId="35" borderId="0" xfId="0" applyNumberFormat="1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 wrapText="1"/>
    </xf>
    <xf numFmtId="0" fontId="13" fillId="35" borderId="131" xfId="0" applyFont="1" applyFill="1" applyBorder="1" applyAlignment="1">
      <alignment horizontal="center" vertical="center" wrapText="1"/>
    </xf>
    <xf numFmtId="0" fontId="13" fillId="35" borderId="134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13" fillId="35" borderId="67" xfId="59" applyFont="1" applyFill="1" applyBorder="1" applyAlignment="1">
      <alignment horizontal="center" vertical="center" wrapText="1"/>
      <protection/>
    </xf>
    <xf numFmtId="0" fontId="13" fillId="35" borderId="25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3" fillId="35" borderId="7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50" xfId="59" applyFont="1" applyFill="1" applyBorder="1" applyAlignment="1">
      <alignment horizontal="center" vertical="center" wrapText="1"/>
      <protection/>
    </xf>
    <xf numFmtId="0" fontId="13" fillId="35" borderId="21" xfId="59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0" fontId="13" fillId="35" borderId="103" xfId="0" applyFont="1" applyFill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 wrapText="1"/>
    </xf>
    <xf numFmtId="0" fontId="13" fillId="35" borderId="63" xfId="59" applyFont="1" applyFill="1" applyBorder="1" applyAlignment="1">
      <alignment horizontal="center" vertical="center" wrapText="1"/>
      <protection/>
    </xf>
    <xf numFmtId="0" fontId="13" fillId="35" borderId="86" xfId="59" applyFont="1" applyFill="1" applyBorder="1" applyAlignment="1">
      <alignment horizontal="center" vertical="center" wrapText="1"/>
      <protection/>
    </xf>
    <xf numFmtId="0" fontId="13" fillId="35" borderId="66" xfId="59" applyFont="1" applyFill="1" applyBorder="1" applyAlignment="1">
      <alignment horizontal="center" vertical="center" wrapText="1"/>
      <protection/>
    </xf>
    <xf numFmtId="0" fontId="13" fillId="35" borderId="18" xfId="59" applyFont="1" applyFill="1" applyBorder="1" applyAlignment="1">
      <alignment horizontal="center" vertical="center" wrapText="1"/>
      <protection/>
    </xf>
    <xf numFmtId="0" fontId="13" fillId="35" borderId="112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3" fontId="11" fillId="35" borderId="81" xfId="60" applyNumberFormat="1" applyFont="1" applyFill="1" applyBorder="1" applyAlignment="1">
      <alignment horizontal="center" vertical="center"/>
      <protection/>
    </xf>
    <xf numFmtId="3" fontId="11" fillId="35" borderId="70" xfId="60" applyNumberFormat="1" applyFont="1" applyFill="1" applyBorder="1" applyAlignment="1">
      <alignment horizontal="center" vertical="center"/>
      <protection/>
    </xf>
    <xf numFmtId="0" fontId="11" fillId="35" borderId="87" xfId="60" applyFont="1" applyFill="1" applyBorder="1" applyAlignment="1">
      <alignment horizontal="center" vertical="center" wrapText="1"/>
      <protection/>
    </xf>
    <xf numFmtId="0" fontId="11" fillId="35" borderId="20" xfId="60" applyFont="1" applyFill="1" applyBorder="1" applyAlignment="1">
      <alignment horizontal="center" vertical="center" wrapText="1"/>
      <protection/>
    </xf>
    <xf numFmtId="0" fontId="11" fillId="35" borderId="76" xfId="60" applyFont="1" applyFill="1" applyBorder="1" applyAlignment="1">
      <alignment horizontal="center" vertical="center" wrapText="1"/>
      <protection/>
    </xf>
    <xf numFmtId="0" fontId="11" fillId="35" borderId="14" xfId="60" applyFont="1" applyFill="1" applyBorder="1" applyAlignment="1">
      <alignment horizontal="center" vertical="center" wrapText="1"/>
      <protection/>
    </xf>
    <xf numFmtId="0" fontId="3" fillId="35" borderId="8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3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110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35" borderId="81" xfId="0" applyFont="1" applyFill="1" applyBorder="1" applyAlignment="1">
      <alignment horizontal="right" vertical="center" wrapText="1"/>
    </xf>
    <xf numFmtId="0" fontId="13" fillId="35" borderId="70" xfId="0" applyFont="1" applyFill="1" applyBorder="1" applyAlignment="1">
      <alignment horizontal="right"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9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35" borderId="131" xfId="0" applyFont="1" applyFill="1" applyBorder="1" applyAlignment="1">
      <alignment horizontal="right" vertical="center" wrapText="1"/>
    </xf>
    <xf numFmtId="0" fontId="13" fillId="35" borderId="67" xfId="0" applyFont="1" applyFill="1" applyBorder="1" applyAlignment="1">
      <alignment horizontal="right" vertical="center" wrapText="1"/>
    </xf>
    <xf numFmtId="0" fontId="13" fillId="35" borderId="108" xfId="0" applyFont="1" applyFill="1" applyBorder="1" applyAlignment="1">
      <alignment horizontal="right" vertical="center" wrapText="1"/>
    </xf>
    <xf numFmtId="0" fontId="13" fillId="35" borderId="25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6" fillId="33" borderId="66" xfId="59" applyFont="1" applyFill="1" applyBorder="1" applyAlignment="1">
      <alignment horizontal="center" vertical="center" wrapText="1"/>
      <protection/>
    </xf>
    <xf numFmtId="0" fontId="26" fillId="33" borderId="18" xfId="59" applyFont="1" applyFill="1" applyBorder="1" applyAlignment="1">
      <alignment horizontal="center" vertical="center" wrapText="1"/>
      <protection/>
    </xf>
    <xf numFmtId="0" fontId="26" fillId="33" borderId="68" xfId="59" applyFont="1" applyFill="1" applyBorder="1" applyAlignment="1">
      <alignment horizontal="center" vertical="center" wrapText="1"/>
      <protection/>
    </xf>
    <xf numFmtId="0" fontId="26" fillId="33" borderId="12" xfId="59" applyFont="1" applyFill="1" applyBorder="1" applyAlignment="1">
      <alignment horizontal="center" vertical="center" wrapText="1"/>
      <protection/>
    </xf>
    <xf numFmtId="0" fontId="26" fillId="33" borderId="50" xfId="59" applyFont="1" applyFill="1" applyBorder="1" applyAlignment="1">
      <alignment horizontal="center" vertical="center" wrapText="1"/>
      <protection/>
    </xf>
    <xf numFmtId="0" fontId="26" fillId="33" borderId="21" xfId="59" applyFont="1" applyFill="1" applyBorder="1" applyAlignment="1">
      <alignment horizontal="center" vertical="center" wrapText="1"/>
      <protection/>
    </xf>
    <xf numFmtId="0" fontId="26" fillId="40" borderId="133" xfId="59" applyFont="1" applyFill="1" applyBorder="1" applyAlignment="1">
      <alignment horizontal="center" vertical="center" wrapText="1"/>
      <protection/>
    </xf>
    <xf numFmtId="0" fontId="26" fillId="40" borderId="65" xfId="59" applyFont="1" applyFill="1" applyBorder="1" applyAlignment="1">
      <alignment horizontal="center" vertical="center" wrapText="1"/>
      <protection/>
    </xf>
    <xf numFmtId="0" fontId="26" fillId="33" borderId="112" xfId="59" applyFont="1" applyFill="1" applyBorder="1" applyAlignment="1">
      <alignment horizontal="center" vertical="center" wrapText="1"/>
      <protection/>
    </xf>
    <xf numFmtId="0" fontId="26" fillId="33" borderId="30" xfId="59" applyFont="1" applyFill="1" applyBorder="1" applyAlignment="1">
      <alignment horizontal="center" vertical="center" wrapText="1"/>
      <protection/>
    </xf>
    <xf numFmtId="0" fontId="26" fillId="33" borderId="87" xfId="59" applyFont="1" applyFill="1" applyBorder="1" applyAlignment="1">
      <alignment horizontal="center" vertical="center" wrapText="1"/>
      <protection/>
    </xf>
    <xf numFmtId="0" fontId="26" fillId="33" borderId="20" xfId="59" applyFont="1" applyFill="1" applyBorder="1" applyAlignment="1">
      <alignment horizontal="center" vertical="center" wrapText="1"/>
      <protection/>
    </xf>
    <xf numFmtId="0" fontId="26" fillId="33" borderId="76" xfId="59" applyFont="1" applyFill="1" applyBorder="1" applyAlignment="1">
      <alignment horizontal="center" vertical="center" wrapText="1"/>
      <protection/>
    </xf>
    <xf numFmtId="0" fontId="26" fillId="33" borderId="14" xfId="59" applyFont="1" applyFill="1" applyBorder="1" applyAlignment="1">
      <alignment horizontal="center" vertical="center" wrapText="1"/>
      <protection/>
    </xf>
    <xf numFmtId="0" fontId="26" fillId="39" borderId="0" xfId="59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35" borderId="69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/>
    </xf>
    <xf numFmtId="0" fontId="12" fillId="35" borderId="68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17" fillId="35" borderId="66" xfId="0" applyFont="1" applyFill="1" applyBorder="1" applyAlignment="1">
      <alignment horizontal="center" vertical="center" wrapText="1"/>
    </xf>
    <xf numFmtId="0" fontId="17" fillId="35" borderId="68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0" fillId="35" borderId="132" xfId="0" applyFont="1" applyFill="1" applyBorder="1" applyAlignment="1">
      <alignment horizontal="center" wrapText="1"/>
    </xf>
    <xf numFmtId="0" fontId="0" fillId="35" borderId="79" xfId="0" applyFont="1" applyFill="1" applyBorder="1" applyAlignment="1">
      <alignment horizontal="center" wrapText="1"/>
    </xf>
    <xf numFmtId="0" fontId="0" fillId="35" borderId="75" xfId="0" applyFont="1" applyFill="1" applyBorder="1" applyAlignment="1">
      <alignment horizontal="center" wrapText="1"/>
    </xf>
    <xf numFmtId="0" fontId="0" fillId="35" borderId="58" xfId="0" applyFont="1" applyFill="1" applyBorder="1" applyAlignment="1">
      <alignment horizontal="center" wrapText="1"/>
    </xf>
    <xf numFmtId="0" fontId="11" fillId="35" borderId="81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11" fillId="35" borderId="131" xfId="0" applyFont="1" applyFill="1" applyBorder="1" applyAlignment="1">
      <alignment horizontal="center" vertical="center" wrapText="1"/>
    </xf>
    <xf numFmtId="0" fontId="0" fillId="35" borderId="66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  <xf numFmtId="0" fontId="12" fillId="35" borderId="103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112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137" xfId="0" applyFont="1" applyFill="1" applyBorder="1" applyAlignment="1">
      <alignment horizontal="center" wrapText="1" shrinkToFit="1"/>
    </xf>
    <xf numFmtId="0" fontId="12" fillId="35" borderId="138" xfId="0" applyFont="1" applyFill="1" applyBorder="1" applyAlignment="1">
      <alignment horizontal="center" wrapText="1" shrinkToFit="1"/>
    </xf>
    <xf numFmtId="0" fontId="12" fillId="35" borderId="103" xfId="0" applyFont="1" applyFill="1" applyBorder="1" applyAlignment="1">
      <alignment horizontal="center" vertical="center" wrapText="1" shrinkToFit="1"/>
    </xf>
    <xf numFmtId="0" fontId="12" fillId="35" borderId="57" xfId="0" applyFont="1" applyFill="1" applyBorder="1" applyAlignment="1">
      <alignment horizontal="center" vertical="center" wrapText="1" shrinkToFit="1"/>
    </xf>
    <xf numFmtId="0" fontId="12" fillId="35" borderId="7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95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12" fillId="35" borderId="81" xfId="0" applyFont="1" applyFill="1" applyBorder="1" applyAlignment="1">
      <alignment horizontal="right"/>
    </xf>
    <xf numFmtId="0" fontId="12" fillId="35" borderId="110" xfId="0" applyFont="1" applyFill="1" applyBorder="1" applyAlignment="1">
      <alignment horizontal="right"/>
    </xf>
    <xf numFmtId="0" fontId="12" fillId="35" borderId="74" xfId="0" applyFont="1" applyFill="1" applyBorder="1" applyAlignment="1">
      <alignment horizontal="right"/>
    </xf>
    <xf numFmtId="0" fontId="14" fillId="0" borderId="0" xfId="59" applyFont="1" applyAlignment="1">
      <alignment horizontal="center"/>
      <protection/>
    </xf>
    <xf numFmtId="0" fontId="13" fillId="35" borderId="87" xfId="59" applyFont="1" applyFill="1" applyBorder="1" applyAlignment="1">
      <alignment horizontal="center" vertical="center" wrapText="1"/>
      <protection/>
    </xf>
    <xf numFmtId="0" fontId="13" fillId="35" borderId="20" xfId="59" applyFont="1" applyFill="1" applyBorder="1" applyAlignment="1">
      <alignment horizontal="center" vertical="center" wrapText="1"/>
      <protection/>
    </xf>
    <xf numFmtId="0" fontId="13" fillId="35" borderId="139" xfId="59" applyFont="1" applyFill="1" applyBorder="1" applyAlignment="1">
      <alignment horizontal="center" vertical="center"/>
      <protection/>
    </xf>
    <xf numFmtId="0" fontId="13" fillId="35" borderId="17" xfId="59" applyFont="1" applyFill="1" applyBorder="1" applyAlignment="1">
      <alignment horizontal="center" vertical="center"/>
      <protection/>
    </xf>
    <xf numFmtId="0" fontId="13" fillId="35" borderId="68" xfId="59" applyFont="1" applyFill="1" applyBorder="1" applyAlignment="1">
      <alignment horizontal="center" vertical="center" wrapText="1"/>
      <protection/>
    </xf>
    <xf numFmtId="0" fontId="13" fillId="35" borderId="12" xfId="59" applyFont="1" applyFill="1" applyBorder="1" applyAlignment="1">
      <alignment horizontal="center" vertical="center" wrapText="1"/>
      <protection/>
    </xf>
    <xf numFmtId="49" fontId="13" fillId="37" borderId="0" xfId="59" applyNumberFormat="1" applyFont="1" applyFill="1" applyBorder="1" applyAlignment="1">
      <alignment horizontal="left" vertical="center"/>
      <protection/>
    </xf>
    <xf numFmtId="49" fontId="13" fillId="37" borderId="35" xfId="59" applyNumberFormat="1" applyFont="1" applyFill="1" applyBorder="1" applyAlignment="1">
      <alignment horizontal="left" vertical="center"/>
      <protection/>
    </xf>
    <xf numFmtId="49" fontId="13" fillId="37" borderId="40" xfId="59" applyNumberFormat="1" applyFont="1" applyFill="1" applyBorder="1" applyAlignment="1">
      <alignment horizontal="left" vertical="center"/>
      <protection/>
    </xf>
    <xf numFmtId="0" fontId="13" fillId="35" borderId="81" xfId="59" applyFont="1" applyFill="1" applyBorder="1" applyAlignment="1">
      <alignment horizontal="right" wrapText="1"/>
      <protection/>
    </xf>
    <xf numFmtId="0" fontId="13" fillId="35" borderId="74" xfId="59" applyFont="1" applyFill="1" applyBorder="1" applyAlignment="1">
      <alignment horizontal="right" wrapText="1"/>
      <protection/>
    </xf>
    <xf numFmtId="0" fontId="13" fillId="37" borderId="0" xfId="59" applyFont="1" applyFill="1" applyBorder="1" applyAlignment="1">
      <alignment horizontal="left" vertical="center"/>
      <protection/>
    </xf>
    <xf numFmtId="0" fontId="13" fillId="37" borderId="35" xfId="59" applyFont="1" applyFill="1" applyBorder="1" applyAlignment="1">
      <alignment horizontal="left" vertical="center"/>
      <protection/>
    </xf>
    <xf numFmtId="0" fontId="13" fillId="37" borderId="40" xfId="59" applyFont="1" applyFill="1" applyBorder="1" applyAlignment="1">
      <alignment horizontal="left" vertical="center"/>
      <protection/>
    </xf>
    <xf numFmtId="49" fontId="13" fillId="35" borderId="76" xfId="0" applyNumberFormat="1" applyFont="1" applyFill="1" applyBorder="1" applyAlignment="1" applyProtection="1">
      <alignment horizontal="center" vertical="center" wrapText="1"/>
      <protection/>
    </xf>
    <xf numFmtId="49" fontId="13" fillId="35" borderId="14" xfId="0" applyNumberFormat="1" applyFont="1" applyFill="1" applyBorder="1" applyAlignment="1" applyProtection="1">
      <alignment horizontal="center" vertical="center" wrapText="1"/>
      <protection/>
    </xf>
    <xf numFmtId="49" fontId="13" fillId="35" borderId="112" xfId="0" applyNumberFormat="1" applyFont="1" applyFill="1" applyBorder="1" applyAlignment="1" applyProtection="1">
      <alignment horizontal="center" vertical="center" wrapText="1"/>
      <protection/>
    </xf>
    <xf numFmtId="49" fontId="13" fillId="35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87" xfId="0" applyFont="1" applyFill="1" applyBorder="1" applyAlignment="1" applyProtection="1">
      <alignment horizontal="center" vertical="center"/>
      <protection/>
    </xf>
    <xf numFmtId="0" fontId="24" fillId="0" borderId="109" xfId="0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76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3" fontId="24" fillId="0" borderId="76" xfId="0" applyNumberFormat="1" applyFont="1" applyFill="1" applyBorder="1" applyAlignment="1" applyProtection="1">
      <alignment horizontal="center" vertical="center"/>
      <protection locked="0"/>
    </xf>
    <xf numFmtId="3" fontId="24" fillId="0" borderId="28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23" fillId="35" borderId="87" xfId="0" applyFont="1" applyFill="1" applyBorder="1" applyAlignment="1" applyProtection="1">
      <alignment horizontal="center" vertical="center" wrapText="1"/>
      <protection/>
    </xf>
    <xf numFmtId="0" fontId="23" fillId="35" borderId="20" xfId="0" applyFont="1" applyFill="1" applyBorder="1" applyAlignment="1" applyProtection="1">
      <alignment horizontal="center" vertical="center" wrapText="1"/>
      <protection/>
    </xf>
    <xf numFmtId="49" fontId="13" fillId="35" borderId="76" xfId="0" applyNumberFormat="1" applyFont="1" applyFill="1" applyBorder="1" applyAlignment="1" applyProtection="1">
      <alignment horizontal="center" vertical="center"/>
      <protection/>
    </xf>
    <xf numFmtId="49" fontId="13" fillId="35" borderId="14" xfId="0" applyNumberFormat="1" applyFont="1" applyFill="1" applyBorder="1" applyAlignment="1" applyProtection="1">
      <alignment horizontal="center" vertical="center"/>
      <protection/>
    </xf>
    <xf numFmtId="49" fontId="13" fillId="35" borderId="82" xfId="0" applyNumberFormat="1" applyFont="1" applyFill="1" applyBorder="1" applyAlignment="1" applyProtection="1">
      <alignment horizontal="center" vertical="center" wrapText="1"/>
      <protection/>
    </xf>
    <xf numFmtId="49" fontId="13" fillId="35" borderId="110" xfId="0" applyNumberFormat="1" applyFont="1" applyFill="1" applyBorder="1" applyAlignment="1" applyProtection="1">
      <alignment horizontal="center" vertical="center"/>
      <protection/>
    </xf>
    <xf numFmtId="49" fontId="13" fillId="35" borderId="70" xfId="0" applyNumberFormat="1" applyFont="1" applyFill="1" applyBorder="1" applyAlignment="1" applyProtection="1">
      <alignment horizontal="center" vertical="center"/>
      <protection/>
    </xf>
    <xf numFmtId="0" fontId="23" fillId="35" borderId="110" xfId="0" applyFont="1" applyFill="1" applyBorder="1" applyAlignment="1" applyProtection="1">
      <alignment horizontal="center" vertical="center"/>
      <protection/>
    </xf>
    <xf numFmtId="0" fontId="13" fillId="35" borderId="133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79" xfId="0" applyFont="1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49" fontId="13" fillId="35" borderId="103" xfId="0" applyNumberFormat="1" applyFont="1" applyFill="1" applyBorder="1" applyAlignment="1" applyProtection="1">
      <alignment horizontal="center" vertical="center" wrapText="1"/>
      <protection/>
    </xf>
    <xf numFmtId="49" fontId="13" fillId="35" borderId="5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1457325</xdr:colOff>
      <xdr:row>21</xdr:row>
      <xdr:rowOff>333375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76525" y="65151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667000" y="651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2667000" y="651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26</xdr:row>
      <xdr:rowOff>333375</xdr:rowOff>
    </xdr:from>
    <xdr:ext cx="666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2667000" y="842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26</xdr:row>
      <xdr:rowOff>333375</xdr:rowOff>
    </xdr:from>
    <xdr:ext cx="666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2667000" y="842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27</xdr:row>
      <xdr:rowOff>333375</xdr:rowOff>
    </xdr:from>
    <xdr:ext cx="666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2667000" y="88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27</xdr:row>
      <xdr:rowOff>333375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2667000" y="88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13</xdr:row>
      <xdr:rowOff>333375</xdr:rowOff>
    </xdr:from>
    <xdr:ext cx="666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667000" y="4010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13</xdr:row>
      <xdr:rowOff>333375</xdr:rowOff>
    </xdr:from>
    <xdr:ext cx="666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667000" y="4010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41.421875" style="0" customWidth="1"/>
    <col min="4" max="4" width="13.421875" style="0" customWidth="1"/>
    <col min="5" max="5" width="13.7109375" style="0" customWidth="1"/>
    <col min="6" max="6" width="13.8515625" style="0" customWidth="1"/>
    <col min="7" max="7" width="14.00390625" style="0" customWidth="1"/>
    <col min="8" max="8" width="11.140625" style="0" customWidth="1"/>
    <col min="9" max="9" width="13.00390625" style="0" customWidth="1"/>
  </cols>
  <sheetData>
    <row r="1" ht="18" customHeight="1">
      <c r="A1" s="1062" t="s">
        <v>1094</v>
      </c>
    </row>
    <row r="2" spans="1:9" ht="12.75">
      <c r="A2" s="777" t="s">
        <v>960</v>
      </c>
      <c r="B2" s="777"/>
      <c r="C2" s="778" t="s">
        <v>62</v>
      </c>
      <c r="D2" s="778" t="s">
        <v>388</v>
      </c>
      <c r="E2" s="778" t="s">
        <v>207</v>
      </c>
      <c r="F2" s="778" t="s">
        <v>961</v>
      </c>
      <c r="G2" s="778" t="s">
        <v>962</v>
      </c>
      <c r="H2" s="777" t="s">
        <v>963</v>
      </c>
      <c r="I2" s="777" t="s">
        <v>963</v>
      </c>
    </row>
    <row r="3" spans="1:9" ht="12.75">
      <c r="A3" s="777" t="s">
        <v>964</v>
      </c>
      <c r="B3" s="778" t="s">
        <v>965</v>
      </c>
      <c r="C3" s="777"/>
      <c r="D3" s="777">
        <v>2021</v>
      </c>
      <c r="E3" s="777" t="s">
        <v>966</v>
      </c>
      <c r="F3" s="777">
        <v>2021</v>
      </c>
      <c r="G3" s="777">
        <v>2022</v>
      </c>
      <c r="H3" s="777" t="s">
        <v>967</v>
      </c>
      <c r="I3" s="777" t="s">
        <v>968</v>
      </c>
    </row>
    <row r="4" spans="1:9" ht="12.75">
      <c r="A4" s="778">
        <v>1</v>
      </c>
      <c r="B4" s="777"/>
      <c r="C4" s="777">
        <v>2</v>
      </c>
      <c r="D4" s="777">
        <v>3</v>
      </c>
      <c r="E4" s="777">
        <v>4</v>
      </c>
      <c r="F4" s="777">
        <v>5</v>
      </c>
      <c r="G4" s="777">
        <v>6</v>
      </c>
      <c r="H4" s="777" t="s">
        <v>969</v>
      </c>
      <c r="I4" s="777" t="s">
        <v>970</v>
      </c>
    </row>
    <row r="5" spans="1:9" ht="12.75">
      <c r="A5" s="778">
        <v>1</v>
      </c>
      <c r="B5" s="778">
        <v>604</v>
      </c>
      <c r="C5" s="777" t="s">
        <v>971</v>
      </c>
      <c r="D5" s="779">
        <v>47499648</v>
      </c>
      <c r="E5" s="779">
        <v>44557559.75</v>
      </c>
      <c r="F5" s="779">
        <v>55500000</v>
      </c>
      <c r="G5" s="779">
        <v>61800000</v>
      </c>
      <c r="H5" s="777">
        <v>116.84</v>
      </c>
      <c r="I5" s="777">
        <v>111.35</v>
      </c>
    </row>
    <row r="6" spans="1:9" ht="12.75">
      <c r="A6" s="778">
        <v>2</v>
      </c>
      <c r="B6" s="778">
        <v>604</v>
      </c>
      <c r="C6" s="777" t="s">
        <v>972</v>
      </c>
      <c r="D6" s="777"/>
      <c r="E6" s="777"/>
      <c r="F6" s="777"/>
      <c r="G6" s="777"/>
      <c r="H6" s="777"/>
      <c r="I6" s="777"/>
    </row>
    <row r="7" spans="1:9" ht="12.75">
      <c r="A7" s="778">
        <v>3</v>
      </c>
      <c r="B7" s="778">
        <v>614</v>
      </c>
      <c r="C7" s="777" t="s">
        <v>973</v>
      </c>
      <c r="D7" s="779">
        <v>2340000</v>
      </c>
      <c r="E7" s="779">
        <v>815735.83</v>
      </c>
      <c r="F7" s="779">
        <v>1200000</v>
      </c>
      <c r="G7" s="779">
        <v>2200000</v>
      </c>
      <c r="H7" s="777">
        <v>51.28</v>
      </c>
      <c r="I7" s="777">
        <v>183.33</v>
      </c>
    </row>
    <row r="8" spans="1:9" ht="12.75">
      <c r="A8" s="778">
        <v>4</v>
      </c>
      <c r="B8" s="778"/>
      <c r="C8" s="777" t="s">
        <v>974</v>
      </c>
      <c r="D8" s="779">
        <v>4200000</v>
      </c>
      <c r="E8" s="779">
        <v>3488639</v>
      </c>
      <c r="F8" s="779">
        <v>4200000</v>
      </c>
      <c r="G8" s="779">
        <v>4200000</v>
      </c>
      <c r="H8" s="777">
        <v>100</v>
      </c>
      <c r="I8" s="777">
        <v>100</v>
      </c>
    </row>
    <row r="9" spans="1:9" ht="12.75">
      <c r="A9" s="778">
        <v>5</v>
      </c>
      <c r="B9" s="778">
        <v>614</v>
      </c>
      <c r="C9" s="777" t="s">
        <v>975</v>
      </c>
      <c r="D9" s="779">
        <v>32991000</v>
      </c>
      <c r="E9" s="779">
        <v>22179119.24</v>
      </c>
      <c r="F9" s="779">
        <v>29000000</v>
      </c>
      <c r="G9" s="779">
        <v>33000000</v>
      </c>
      <c r="H9" s="777">
        <v>87.9</v>
      </c>
      <c r="I9" s="777">
        <v>113.79</v>
      </c>
    </row>
    <row r="10" spans="1:9" ht="12.75">
      <c r="A10" s="778">
        <v>6</v>
      </c>
      <c r="B10" s="778">
        <v>614</v>
      </c>
      <c r="C10" s="777" t="s">
        <v>976</v>
      </c>
      <c r="D10" s="779">
        <v>4453050</v>
      </c>
      <c r="E10" s="779">
        <v>3896327.02</v>
      </c>
      <c r="F10" s="779">
        <v>4800000</v>
      </c>
      <c r="G10" s="779">
        <v>5200000</v>
      </c>
      <c r="H10" s="777">
        <v>107.79</v>
      </c>
      <c r="I10" s="777">
        <v>108.33</v>
      </c>
    </row>
    <row r="11" spans="1:9" ht="12.75">
      <c r="A11" s="778">
        <v>7</v>
      </c>
      <c r="B11" s="778">
        <v>614</v>
      </c>
      <c r="C11" s="777" t="s">
        <v>977</v>
      </c>
      <c r="D11" s="779">
        <v>10500000</v>
      </c>
      <c r="E11" s="779">
        <v>7201364.09</v>
      </c>
      <c r="F11" s="779">
        <v>9000000</v>
      </c>
      <c r="G11" s="779">
        <v>11000000</v>
      </c>
      <c r="H11" s="777">
        <v>85.71</v>
      </c>
      <c r="I11" s="777">
        <v>122.22</v>
      </c>
    </row>
    <row r="12" spans="1:9" ht="12.75">
      <c r="A12" s="778">
        <v>8</v>
      </c>
      <c r="B12" s="778">
        <v>614</v>
      </c>
      <c r="C12" s="777" t="s">
        <v>978</v>
      </c>
      <c r="D12" s="779">
        <v>22090000</v>
      </c>
      <c r="E12" s="779">
        <v>16236586.41</v>
      </c>
      <c r="F12" s="779">
        <v>20000000</v>
      </c>
      <c r="G12" s="779">
        <v>22100000</v>
      </c>
      <c r="H12" s="777">
        <v>90.54</v>
      </c>
      <c r="I12" s="777">
        <v>110.5</v>
      </c>
    </row>
    <row r="13" spans="1:9" ht="12.75">
      <c r="A13" s="778">
        <v>9</v>
      </c>
      <c r="B13" s="778">
        <v>614</v>
      </c>
      <c r="C13" s="777" t="s">
        <v>979</v>
      </c>
      <c r="D13" s="779">
        <v>17500000</v>
      </c>
      <c r="E13" s="779">
        <v>16597494.92</v>
      </c>
      <c r="F13" s="779">
        <v>19000000</v>
      </c>
      <c r="G13" s="779">
        <v>19000000</v>
      </c>
      <c r="H13" s="777">
        <v>108.57</v>
      </c>
      <c r="I13" s="777">
        <v>100</v>
      </c>
    </row>
    <row r="14" spans="1:9" ht="12.75">
      <c r="A14" s="778">
        <v>10</v>
      </c>
      <c r="B14" s="778">
        <v>614</v>
      </c>
      <c r="C14" s="777" t="s">
        <v>980</v>
      </c>
      <c r="D14" s="779">
        <v>1440000</v>
      </c>
      <c r="E14" s="779">
        <v>1026118.8</v>
      </c>
      <c r="F14" s="779">
        <v>1440000</v>
      </c>
      <c r="G14" s="779">
        <v>1440000</v>
      </c>
      <c r="H14" s="777">
        <v>100</v>
      </c>
      <c r="I14" s="777">
        <v>100</v>
      </c>
    </row>
    <row r="15" spans="1:9" ht="12.75">
      <c r="A15" s="778">
        <v>11</v>
      </c>
      <c r="B15" s="778">
        <v>614</v>
      </c>
      <c r="C15" s="777" t="s">
        <v>981</v>
      </c>
      <c r="D15" s="779">
        <v>540000</v>
      </c>
      <c r="E15" s="779">
        <v>548310.24</v>
      </c>
      <c r="F15" s="779">
        <v>650000</v>
      </c>
      <c r="G15" s="779">
        <v>650000</v>
      </c>
      <c r="H15" s="777">
        <v>120.37</v>
      </c>
      <c r="I15" s="777">
        <v>100</v>
      </c>
    </row>
    <row r="16" spans="1:9" ht="12.75">
      <c r="A16" s="778">
        <v>12</v>
      </c>
      <c r="B16" s="778">
        <v>614</v>
      </c>
      <c r="C16" s="777" t="s">
        <v>982</v>
      </c>
      <c r="D16" s="779">
        <v>4500000</v>
      </c>
      <c r="E16" s="779">
        <v>3578920</v>
      </c>
      <c r="F16" s="779">
        <v>5600000</v>
      </c>
      <c r="G16" s="779">
        <v>4500000</v>
      </c>
      <c r="H16" s="777">
        <v>124.44</v>
      </c>
      <c r="I16" s="777">
        <v>80.36</v>
      </c>
    </row>
    <row r="17" spans="1:9" ht="12.75">
      <c r="A17" s="778">
        <v>13</v>
      </c>
      <c r="B17" s="778">
        <v>614</v>
      </c>
      <c r="C17" s="777" t="s">
        <v>983</v>
      </c>
      <c r="D17" s="779">
        <v>1950000</v>
      </c>
      <c r="E17" s="779">
        <v>1023042.85</v>
      </c>
      <c r="F17" s="779">
        <v>1500000</v>
      </c>
      <c r="G17" s="779">
        <v>1600000</v>
      </c>
      <c r="H17" s="777">
        <v>76.92</v>
      </c>
      <c r="I17" s="777">
        <v>106.67</v>
      </c>
    </row>
    <row r="18" spans="1:9" ht="12.75">
      <c r="A18" s="778">
        <v>14</v>
      </c>
      <c r="B18" s="778">
        <v>621</v>
      </c>
      <c r="C18" s="777" t="s">
        <v>984</v>
      </c>
      <c r="D18" s="779">
        <v>600000</v>
      </c>
      <c r="E18" s="777"/>
      <c r="F18" s="779">
        <v>600000</v>
      </c>
      <c r="G18" s="779">
        <v>800000</v>
      </c>
      <c r="H18" s="777">
        <v>100</v>
      </c>
      <c r="I18" s="777">
        <v>133.33</v>
      </c>
    </row>
    <row r="19" spans="1:9" ht="12.75">
      <c r="A19" s="778">
        <v>15</v>
      </c>
      <c r="B19" s="778">
        <v>640</v>
      </c>
      <c r="C19" s="777" t="s">
        <v>985</v>
      </c>
      <c r="D19" s="777"/>
      <c r="E19" s="779">
        <v>47024</v>
      </c>
      <c r="F19" s="779">
        <v>47024</v>
      </c>
      <c r="G19" s="777"/>
      <c r="H19" s="777"/>
      <c r="I19" s="777">
        <v>0</v>
      </c>
    </row>
    <row r="20" spans="1:9" ht="12.75">
      <c r="A20" s="778">
        <v>16</v>
      </c>
      <c r="B20" s="778">
        <v>640</v>
      </c>
      <c r="C20" s="777" t="s">
        <v>986</v>
      </c>
      <c r="D20" s="777"/>
      <c r="E20" s="777"/>
      <c r="F20" s="777"/>
      <c r="G20" s="777"/>
      <c r="H20" s="777"/>
      <c r="I20" s="777"/>
    </row>
    <row r="21" spans="1:9" ht="12.75">
      <c r="A21" s="778">
        <v>17</v>
      </c>
      <c r="B21" s="778">
        <v>640</v>
      </c>
      <c r="C21" s="777" t="s">
        <v>987</v>
      </c>
      <c r="D21" s="777"/>
      <c r="E21" s="777"/>
      <c r="F21" s="777"/>
      <c r="G21" s="777"/>
      <c r="H21" s="777"/>
      <c r="I21" s="777"/>
    </row>
    <row r="22" spans="1:9" ht="12.75">
      <c r="A22" s="778">
        <v>18</v>
      </c>
      <c r="B22" s="778">
        <v>650</v>
      </c>
      <c r="C22" s="777" t="s">
        <v>988</v>
      </c>
      <c r="D22" s="779">
        <v>1370000</v>
      </c>
      <c r="E22" s="779">
        <v>1092946.72</v>
      </c>
      <c r="F22" s="779">
        <v>1200000</v>
      </c>
      <c r="G22" s="779">
        <v>1300000</v>
      </c>
      <c r="H22" s="777">
        <v>87.59</v>
      </c>
      <c r="I22" s="777">
        <v>108.33</v>
      </c>
    </row>
    <row r="23" spans="1:9" ht="12.75">
      <c r="A23" s="778">
        <v>19</v>
      </c>
      <c r="B23" s="778">
        <v>659</v>
      </c>
      <c r="C23" s="777" t="s">
        <v>989</v>
      </c>
      <c r="D23" s="777"/>
      <c r="E23" s="777"/>
      <c r="F23" s="777"/>
      <c r="G23" s="777"/>
      <c r="H23" s="777"/>
      <c r="I23" s="777"/>
    </row>
    <row r="24" spans="1:9" ht="12.75">
      <c r="A24" s="778">
        <v>20</v>
      </c>
      <c r="B24" s="778">
        <v>662</v>
      </c>
      <c r="C24" s="777" t="s">
        <v>990</v>
      </c>
      <c r="D24" s="779">
        <v>600000</v>
      </c>
      <c r="E24" s="779">
        <v>585633.98</v>
      </c>
      <c r="F24" s="779">
        <v>700000</v>
      </c>
      <c r="G24" s="779">
        <v>600000</v>
      </c>
      <c r="H24" s="777">
        <v>116.67</v>
      </c>
      <c r="I24" s="777">
        <v>85.71</v>
      </c>
    </row>
    <row r="25" spans="1:9" ht="12.75">
      <c r="A25" s="778">
        <v>21</v>
      </c>
      <c r="B25" s="778">
        <v>670</v>
      </c>
      <c r="C25" s="777" t="s">
        <v>991</v>
      </c>
      <c r="D25" s="777"/>
      <c r="E25" s="777"/>
      <c r="F25" s="777"/>
      <c r="G25" s="777"/>
      <c r="H25" s="777"/>
      <c r="I25" s="777"/>
    </row>
    <row r="26" spans="1:9" ht="12.75">
      <c r="A26" s="778">
        <v>22</v>
      </c>
      <c r="B26" s="778">
        <v>675</v>
      </c>
      <c r="C26" s="777" t="s">
        <v>992</v>
      </c>
      <c r="D26" s="779">
        <v>60000</v>
      </c>
      <c r="E26" s="779">
        <v>26684.3</v>
      </c>
      <c r="F26" s="779">
        <v>30000</v>
      </c>
      <c r="G26" s="779">
        <v>60000</v>
      </c>
      <c r="H26" s="777">
        <v>50</v>
      </c>
      <c r="I26" s="777">
        <v>200</v>
      </c>
    </row>
    <row r="27" spans="1:9" ht="12.75">
      <c r="A27" s="778">
        <v>23</v>
      </c>
      <c r="B27" s="778">
        <v>677</v>
      </c>
      <c r="C27" s="777" t="s">
        <v>993</v>
      </c>
      <c r="D27" s="777"/>
      <c r="E27" s="779">
        <v>5000</v>
      </c>
      <c r="F27" s="779">
        <v>50000</v>
      </c>
      <c r="G27" s="777"/>
      <c r="H27" s="777"/>
      <c r="I27" s="777">
        <v>0</v>
      </c>
    </row>
    <row r="28" spans="1:9" ht="12.75">
      <c r="A28" s="778">
        <v>24</v>
      </c>
      <c r="B28" s="778">
        <v>678</v>
      </c>
      <c r="C28" s="777" t="s">
        <v>994</v>
      </c>
      <c r="D28" s="777"/>
      <c r="E28" s="777"/>
      <c r="F28" s="777"/>
      <c r="G28" s="777"/>
      <c r="H28" s="777"/>
      <c r="I28" s="777"/>
    </row>
    <row r="29" spans="1:9" ht="12.75">
      <c r="A29" s="778">
        <v>25</v>
      </c>
      <c r="B29" s="778">
        <v>679</v>
      </c>
      <c r="C29" s="777" t="s">
        <v>995</v>
      </c>
      <c r="D29" s="779">
        <v>350000</v>
      </c>
      <c r="E29" s="779">
        <v>496212.24</v>
      </c>
      <c r="F29" s="779">
        <v>500000</v>
      </c>
      <c r="G29" s="779">
        <v>200000</v>
      </c>
      <c r="H29" s="777">
        <v>142.86</v>
      </c>
      <c r="I29" s="777">
        <v>40</v>
      </c>
    </row>
    <row r="30" spans="1:9" ht="12.75">
      <c r="A30" s="778">
        <v>26</v>
      </c>
      <c r="B30" s="778">
        <v>679</v>
      </c>
      <c r="C30" s="777" t="s">
        <v>996</v>
      </c>
      <c r="D30" s="779">
        <v>200000</v>
      </c>
      <c r="E30" s="779">
        <v>88242.23</v>
      </c>
      <c r="F30" s="779">
        <v>100000</v>
      </c>
      <c r="G30" s="779">
        <v>100000</v>
      </c>
      <c r="H30" s="777">
        <v>50</v>
      </c>
      <c r="I30" s="777">
        <v>100</v>
      </c>
    </row>
    <row r="31" spans="1:9" ht="12.75">
      <c r="A31" s="778">
        <v>27</v>
      </c>
      <c r="B31" s="778">
        <v>685</v>
      </c>
      <c r="C31" s="777" t="s">
        <v>997</v>
      </c>
      <c r="D31" s="779">
        <v>100000</v>
      </c>
      <c r="E31" s="779">
        <v>38707.45</v>
      </c>
      <c r="F31" s="779">
        <v>100000</v>
      </c>
      <c r="G31" s="779">
        <v>100000</v>
      </c>
      <c r="H31" s="777">
        <v>100</v>
      </c>
      <c r="I31" s="777">
        <v>100</v>
      </c>
    </row>
    <row r="32" spans="1:9" ht="12.75">
      <c r="A32" s="777"/>
      <c r="B32" s="777"/>
      <c r="C32" s="777" t="s">
        <v>204</v>
      </c>
      <c r="D32" s="779">
        <v>153283698</v>
      </c>
      <c r="E32" s="779">
        <v>123529669.07</v>
      </c>
      <c r="F32" s="779">
        <v>155217024</v>
      </c>
      <c r="G32" s="779">
        <v>169850000</v>
      </c>
      <c r="H32" s="777">
        <v>101.26</v>
      </c>
      <c r="I32" s="777">
        <v>109.43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142">
      <selection activeCell="H131" sqref="H131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52" t="s">
        <v>360</v>
      </c>
    </row>
    <row r="2" spans="2:9" ht="17.25" customHeight="1">
      <c r="B2" s="870" t="s">
        <v>773</v>
      </c>
      <c r="C2" s="870"/>
      <c r="D2" s="870"/>
      <c r="E2" s="870"/>
      <c r="F2" s="870"/>
      <c r="G2" s="870"/>
      <c r="H2" s="870"/>
      <c r="I2" s="80"/>
    </row>
    <row r="3" spans="5:8" ht="12" customHeight="1" thickBot="1">
      <c r="E3"/>
      <c r="F3"/>
      <c r="G3"/>
      <c r="H3" s="148" t="s">
        <v>195</v>
      </c>
    </row>
    <row r="4" spans="2:8" ht="20.25" customHeight="1">
      <c r="B4" s="864" t="s">
        <v>254</v>
      </c>
      <c r="C4" s="866" t="s">
        <v>255</v>
      </c>
      <c r="D4" s="868" t="s">
        <v>40</v>
      </c>
      <c r="E4" s="861" t="s">
        <v>63</v>
      </c>
      <c r="F4" s="862"/>
      <c r="G4" s="862"/>
      <c r="H4" s="863"/>
    </row>
    <row r="5" spans="2:8" ht="28.5" customHeight="1">
      <c r="B5" s="865"/>
      <c r="C5" s="867"/>
      <c r="D5" s="869"/>
      <c r="E5" s="498" t="s">
        <v>776</v>
      </c>
      <c r="F5" s="498" t="s">
        <v>777</v>
      </c>
      <c r="G5" s="498" t="s">
        <v>778</v>
      </c>
      <c r="H5" s="499" t="s">
        <v>779</v>
      </c>
    </row>
    <row r="6" spans="2:8" ht="12.75" customHeight="1" thickBot="1">
      <c r="B6" s="35">
        <v>1</v>
      </c>
      <c r="C6" s="28">
        <v>2</v>
      </c>
      <c r="D6" s="151">
        <v>3</v>
      </c>
      <c r="E6" s="36">
        <v>4</v>
      </c>
      <c r="F6" s="28">
        <v>5</v>
      </c>
      <c r="G6" s="151">
        <v>6</v>
      </c>
      <c r="H6" s="37">
        <v>7</v>
      </c>
    </row>
    <row r="7" spans="2:8" ht="19.5" customHeight="1">
      <c r="B7" s="512"/>
      <c r="C7" s="19" t="s">
        <v>89</v>
      </c>
      <c r="D7" s="149"/>
      <c r="E7" s="169"/>
      <c r="F7" s="169"/>
      <c r="G7" s="169"/>
      <c r="H7" s="170"/>
    </row>
    <row r="8" spans="1:8" ht="19.5" customHeight="1">
      <c r="A8" s="47"/>
      <c r="B8" s="513" t="s">
        <v>849</v>
      </c>
      <c r="C8" s="19" t="s">
        <v>414</v>
      </c>
      <c r="D8" s="150" t="s">
        <v>279</v>
      </c>
      <c r="E8" s="581"/>
      <c r="F8" s="581"/>
      <c r="G8" s="581"/>
      <c r="H8" s="582"/>
    </row>
    <row r="9" spans="1:8" ht="19.5" customHeight="1">
      <c r="A9" s="47"/>
      <c r="B9" s="782"/>
      <c r="C9" s="21" t="s">
        <v>415</v>
      </c>
      <c r="D9" s="860" t="s">
        <v>280</v>
      </c>
      <c r="E9" s="856">
        <v>57816</v>
      </c>
      <c r="F9" s="856">
        <v>56229</v>
      </c>
      <c r="G9" s="856">
        <v>66931</v>
      </c>
      <c r="H9" s="858">
        <v>69229</v>
      </c>
    </row>
    <row r="10" spans="1:8" ht="13.5" customHeight="1">
      <c r="A10" s="47"/>
      <c r="B10" s="782"/>
      <c r="C10" s="22" t="s">
        <v>416</v>
      </c>
      <c r="D10" s="783"/>
      <c r="E10" s="857"/>
      <c r="F10" s="857"/>
      <c r="G10" s="857"/>
      <c r="H10" s="859"/>
    </row>
    <row r="11" spans="1:8" ht="19.5" customHeight="1">
      <c r="A11" s="47"/>
      <c r="B11" s="782" t="s">
        <v>850</v>
      </c>
      <c r="C11" s="23" t="s">
        <v>417</v>
      </c>
      <c r="D11" s="783" t="s">
        <v>281</v>
      </c>
      <c r="E11" s="856">
        <v>38</v>
      </c>
      <c r="F11" s="856">
        <v>35</v>
      </c>
      <c r="G11" s="856">
        <v>31</v>
      </c>
      <c r="H11" s="858">
        <v>29</v>
      </c>
    </row>
    <row r="12" spans="1:8" ht="12.75" customHeight="1">
      <c r="A12" s="47"/>
      <c r="B12" s="782"/>
      <c r="C12" s="24" t="s">
        <v>418</v>
      </c>
      <c r="D12" s="783"/>
      <c r="E12" s="857"/>
      <c r="F12" s="857"/>
      <c r="G12" s="857"/>
      <c r="H12" s="859"/>
    </row>
    <row r="13" spans="1:8" ht="19.5" customHeight="1">
      <c r="A13" s="47"/>
      <c r="B13" s="513" t="s">
        <v>851</v>
      </c>
      <c r="C13" s="25" t="s">
        <v>133</v>
      </c>
      <c r="D13" s="20" t="s">
        <v>282</v>
      </c>
      <c r="E13" s="12"/>
      <c r="F13" s="12"/>
      <c r="G13" s="12"/>
      <c r="H13" s="163"/>
    </row>
    <row r="14" spans="1:8" ht="25.5" customHeight="1">
      <c r="A14" s="47"/>
      <c r="B14" s="513" t="s">
        <v>419</v>
      </c>
      <c r="C14" s="25" t="s">
        <v>420</v>
      </c>
      <c r="D14" s="20" t="s">
        <v>283</v>
      </c>
      <c r="E14" s="12">
        <v>38</v>
      </c>
      <c r="F14" s="12">
        <v>35</v>
      </c>
      <c r="G14" s="12">
        <v>31</v>
      </c>
      <c r="H14" s="163">
        <v>29</v>
      </c>
    </row>
    <row r="15" spans="1:8" ht="19.5" customHeight="1">
      <c r="A15" s="47"/>
      <c r="B15" s="513" t="s">
        <v>852</v>
      </c>
      <c r="C15" s="25" t="s">
        <v>421</v>
      </c>
      <c r="D15" s="20" t="s">
        <v>284</v>
      </c>
      <c r="E15" s="12"/>
      <c r="F15" s="12"/>
      <c r="G15" s="12"/>
      <c r="H15" s="163"/>
    </row>
    <row r="16" spans="1:8" ht="25.5" customHeight="1">
      <c r="A16" s="47"/>
      <c r="B16" s="513" t="s">
        <v>422</v>
      </c>
      <c r="C16" s="25" t="s">
        <v>423</v>
      </c>
      <c r="D16" s="20" t="s">
        <v>285</v>
      </c>
      <c r="E16" s="12"/>
      <c r="F16" s="12"/>
      <c r="G16" s="12"/>
      <c r="H16" s="163"/>
    </row>
    <row r="17" spans="1:8" ht="19.5" customHeight="1">
      <c r="A17" s="47"/>
      <c r="B17" s="513" t="s">
        <v>853</v>
      </c>
      <c r="C17" s="25" t="s">
        <v>424</v>
      </c>
      <c r="D17" s="20" t="s">
        <v>286</v>
      </c>
      <c r="E17" s="12"/>
      <c r="F17" s="12"/>
      <c r="G17" s="12"/>
      <c r="H17" s="163"/>
    </row>
    <row r="18" spans="1:8" ht="19.5" customHeight="1">
      <c r="A18" s="47"/>
      <c r="B18" s="782" t="s">
        <v>854</v>
      </c>
      <c r="C18" s="23" t="s">
        <v>425</v>
      </c>
      <c r="D18" s="783" t="s">
        <v>287</v>
      </c>
      <c r="E18" s="856">
        <v>57778</v>
      </c>
      <c r="F18" s="856">
        <v>56194</v>
      </c>
      <c r="G18" s="856">
        <v>66900</v>
      </c>
      <c r="H18" s="858">
        <v>69200</v>
      </c>
    </row>
    <row r="19" spans="1:8" ht="12.75" customHeight="1">
      <c r="A19" s="47"/>
      <c r="B19" s="782"/>
      <c r="C19" s="24" t="s">
        <v>426</v>
      </c>
      <c r="D19" s="783"/>
      <c r="E19" s="857"/>
      <c r="F19" s="857"/>
      <c r="G19" s="857"/>
      <c r="H19" s="859"/>
    </row>
    <row r="20" spans="1:8" ht="19.5" customHeight="1">
      <c r="A20" s="47"/>
      <c r="B20" s="513" t="s">
        <v>427</v>
      </c>
      <c r="C20" s="25" t="s">
        <v>428</v>
      </c>
      <c r="D20" s="20" t="s">
        <v>288</v>
      </c>
      <c r="E20" s="12">
        <v>27500</v>
      </c>
      <c r="F20" s="12">
        <v>27200</v>
      </c>
      <c r="G20" s="12">
        <v>26900</v>
      </c>
      <c r="H20" s="163">
        <v>26600</v>
      </c>
    </row>
    <row r="21" spans="2:8" ht="19.5" customHeight="1">
      <c r="B21" s="514" t="s">
        <v>855</v>
      </c>
      <c r="C21" s="25" t="s">
        <v>429</v>
      </c>
      <c r="D21" s="20" t="s">
        <v>289</v>
      </c>
      <c r="E21" s="12">
        <v>30278</v>
      </c>
      <c r="F21" s="12">
        <v>28994</v>
      </c>
      <c r="G21" s="12">
        <v>40000</v>
      </c>
      <c r="H21" s="163">
        <v>42600</v>
      </c>
    </row>
    <row r="22" spans="2:8" ht="19.5" customHeight="1">
      <c r="B22" s="514" t="s">
        <v>856</v>
      </c>
      <c r="C22" s="25" t="s">
        <v>430</v>
      </c>
      <c r="D22" s="20" t="s">
        <v>290</v>
      </c>
      <c r="E22" s="12"/>
      <c r="F22" s="12"/>
      <c r="G22" s="12"/>
      <c r="H22" s="163"/>
    </row>
    <row r="23" spans="2:8" ht="25.5" customHeight="1">
      <c r="B23" s="514" t="s">
        <v>431</v>
      </c>
      <c r="C23" s="25" t="s">
        <v>432</v>
      </c>
      <c r="D23" s="20" t="s">
        <v>291</v>
      </c>
      <c r="E23" s="12"/>
      <c r="F23" s="12"/>
      <c r="G23" s="12"/>
      <c r="H23" s="163"/>
    </row>
    <row r="24" spans="2:8" ht="25.5" customHeight="1">
      <c r="B24" s="514" t="s">
        <v>433</v>
      </c>
      <c r="C24" s="25" t="s">
        <v>857</v>
      </c>
      <c r="D24" s="20" t="s">
        <v>292</v>
      </c>
      <c r="E24" s="12"/>
      <c r="F24" s="12"/>
      <c r="G24" s="12"/>
      <c r="H24" s="163"/>
    </row>
    <row r="25" spans="2:8" ht="25.5" customHeight="1">
      <c r="B25" s="514" t="s">
        <v>434</v>
      </c>
      <c r="C25" s="25" t="s">
        <v>435</v>
      </c>
      <c r="D25" s="20" t="s">
        <v>293</v>
      </c>
      <c r="E25" s="12"/>
      <c r="F25" s="12"/>
      <c r="G25" s="12"/>
      <c r="H25" s="163"/>
    </row>
    <row r="26" spans="2:8" ht="25.5" customHeight="1">
      <c r="B26" s="514" t="s">
        <v>434</v>
      </c>
      <c r="C26" s="25" t="s">
        <v>436</v>
      </c>
      <c r="D26" s="20" t="s">
        <v>294</v>
      </c>
      <c r="E26" s="12"/>
      <c r="F26" s="12"/>
      <c r="G26" s="12"/>
      <c r="H26" s="163"/>
    </row>
    <row r="27" spans="1:8" ht="19.5" customHeight="1">
      <c r="A27" s="47"/>
      <c r="B27" s="513" t="s">
        <v>858</v>
      </c>
      <c r="C27" s="25" t="s">
        <v>437</v>
      </c>
      <c r="D27" s="20" t="s">
        <v>295</v>
      </c>
      <c r="E27" s="12"/>
      <c r="F27" s="12"/>
      <c r="G27" s="12"/>
      <c r="H27" s="163"/>
    </row>
    <row r="28" spans="1:8" ht="25.5" customHeight="1">
      <c r="A28" s="47"/>
      <c r="B28" s="782" t="s">
        <v>438</v>
      </c>
      <c r="C28" s="23" t="s">
        <v>439</v>
      </c>
      <c r="D28" s="783" t="s">
        <v>296</v>
      </c>
      <c r="E28" s="856"/>
      <c r="F28" s="856"/>
      <c r="G28" s="856"/>
      <c r="H28" s="858"/>
    </row>
    <row r="29" spans="1:8" ht="22.5" customHeight="1">
      <c r="A29" s="47"/>
      <c r="B29" s="782"/>
      <c r="C29" s="24" t="s">
        <v>440</v>
      </c>
      <c r="D29" s="783"/>
      <c r="E29" s="857"/>
      <c r="F29" s="857"/>
      <c r="G29" s="857"/>
      <c r="H29" s="859"/>
    </row>
    <row r="30" spans="1:8" ht="25.5" customHeight="1">
      <c r="A30" s="47"/>
      <c r="B30" s="513" t="s">
        <v>441</v>
      </c>
      <c r="C30" s="25" t="s">
        <v>840</v>
      </c>
      <c r="D30" s="20" t="s">
        <v>297</v>
      </c>
      <c r="E30" s="12"/>
      <c r="F30" s="12"/>
      <c r="G30" s="12"/>
      <c r="H30" s="163"/>
    </row>
    <row r="31" spans="2:8" ht="25.5" customHeight="1">
      <c r="B31" s="514" t="s">
        <v>442</v>
      </c>
      <c r="C31" s="25" t="s">
        <v>443</v>
      </c>
      <c r="D31" s="20" t="s">
        <v>298</v>
      </c>
      <c r="E31" s="12"/>
      <c r="F31" s="12"/>
      <c r="G31" s="12"/>
      <c r="H31" s="163"/>
    </row>
    <row r="32" spans="2:8" ht="35.25" customHeight="1">
      <c r="B32" s="514" t="s">
        <v>444</v>
      </c>
      <c r="C32" s="25" t="s">
        <v>445</v>
      </c>
      <c r="D32" s="20" t="s">
        <v>299</v>
      </c>
      <c r="E32" s="12"/>
      <c r="F32" s="12"/>
      <c r="G32" s="12"/>
      <c r="H32" s="163"/>
    </row>
    <row r="33" spans="2:8" ht="35.25" customHeight="1">
      <c r="B33" s="514" t="s">
        <v>446</v>
      </c>
      <c r="C33" s="25" t="s">
        <v>841</v>
      </c>
      <c r="D33" s="20" t="s">
        <v>300</v>
      </c>
      <c r="E33" s="12"/>
      <c r="F33" s="12"/>
      <c r="G33" s="12"/>
      <c r="H33" s="163"/>
    </row>
    <row r="34" spans="2:8" ht="25.5" customHeight="1">
      <c r="B34" s="514" t="s">
        <v>447</v>
      </c>
      <c r="C34" s="25" t="s">
        <v>448</v>
      </c>
      <c r="D34" s="20" t="s">
        <v>301</v>
      </c>
      <c r="E34" s="12"/>
      <c r="F34" s="12"/>
      <c r="G34" s="12"/>
      <c r="H34" s="163"/>
    </row>
    <row r="35" spans="2:8" ht="25.5" customHeight="1">
      <c r="B35" s="514" t="s">
        <v>447</v>
      </c>
      <c r="C35" s="25" t="s">
        <v>449</v>
      </c>
      <c r="D35" s="20" t="s">
        <v>302</v>
      </c>
      <c r="E35" s="12"/>
      <c r="F35" s="12"/>
      <c r="G35" s="12"/>
      <c r="H35" s="163"/>
    </row>
    <row r="36" spans="2:8" ht="39" customHeight="1">
      <c r="B36" s="514" t="s">
        <v>859</v>
      </c>
      <c r="C36" s="25" t="s">
        <v>842</v>
      </c>
      <c r="D36" s="20" t="s">
        <v>303</v>
      </c>
      <c r="E36" s="12"/>
      <c r="F36" s="12"/>
      <c r="G36" s="12"/>
      <c r="H36" s="163"/>
    </row>
    <row r="37" spans="2:8" ht="25.5" customHeight="1">
      <c r="B37" s="514" t="s">
        <v>860</v>
      </c>
      <c r="C37" s="25" t="s">
        <v>450</v>
      </c>
      <c r="D37" s="20" t="s">
        <v>304</v>
      </c>
      <c r="E37" s="12"/>
      <c r="F37" s="12"/>
      <c r="G37" s="12"/>
      <c r="H37" s="163"/>
    </row>
    <row r="38" spans="2:8" ht="25.5" customHeight="1">
      <c r="B38" s="514" t="s">
        <v>451</v>
      </c>
      <c r="C38" s="25" t="s">
        <v>452</v>
      </c>
      <c r="D38" s="20" t="s">
        <v>305</v>
      </c>
      <c r="E38" s="12"/>
      <c r="F38" s="12"/>
      <c r="G38" s="12"/>
      <c r="H38" s="163"/>
    </row>
    <row r="39" spans="2:8" ht="25.5" customHeight="1">
      <c r="B39" s="514" t="s">
        <v>453</v>
      </c>
      <c r="C39" s="25" t="s">
        <v>454</v>
      </c>
      <c r="D39" s="20" t="s">
        <v>306</v>
      </c>
      <c r="E39" s="12"/>
      <c r="F39" s="12"/>
      <c r="G39" s="12"/>
      <c r="H39" s="163"/>
    </row>
    <row r="40" spans="1:8" ht="19.5" customHeight="1">
      <c r="A40" s="47"/>
      <c r="B40" s="513">
        <v>288</v>
      </c>
      <c r="C40" s="19" t="s">
        <v>455</v>
      </c>
      <c r="D40" s="20" t="s">
        <v>307</v>
      </c>
      <c r="E40" s="12">
        <v>300</v>
      </c>
      <c r="F40" s="12">
        <v>300</v>
      </c>
      <c r="G40" s="12">
        <v>300</v>
      </c>
      <c r="H40" s="163">
        <v>300</v>
      </c>
    </row>
    <row r="41" spans="1:8" ht="19.5" customHeight="1">
      <c r="A41" s="47"/>
      <c r="B41" s="782"/>
      <c r="C41" s="21" t="s">
        <v>456</v>
      </c>
      <c r="D41" s="783" t="s">
        <v>308</v>
      </c>
      <c r="E41" s="856">
        <v>50305</v>
      </c>
      <c r="F41" s="856">
        <v>51904</v>
      </c>
      <c r="G41" s="856">
        <v>44311</v>
      </c>
      <c r="H41" s="858">
        <v>44800</v>
      </c>
    </row>
    <row r="42" spans="1:8" ht="12.75" customHeight="1">
      <c r="A42" s="47"/>
      <c r="B42" s="782"/>
      <c r="C42" s="22" t="s">
        <v>457</v>
      </c>
      <c r="D42" s="783"/>
      <c r="E42" s="857"/>
      <c r="F42" s="857"/>
      <c r="G42" s="857"/>
      <c r="H42" s="859"/>
    </row>
    <row r="43" spans="2:8" ht="25.5" customHeight="1">
      <c r="B43" s="514" t="s">
        <v>458</v>
      </c>
      <c r="C43" s="25" t="s">
        <v>459</v>
      </c>
      <c r="D43" s="20" t="s">
        <v>309</v>
      </c>
      <c r="E43" s="12">
        <v>1750</v>
      </c>
      <c r="F43" s="12">
        <v>1820</v>
      </c>
      <c r="G43" s="12">
        <v>1700</v>
      </c>
      <c r="H43" s="163">
        <v>2200</v>
      </c>
    </row>
    <row r="44" spans="2:8" ht="19.5" customHeight="1">
      <c r="B44" s="514">
        <v>10</v>
      </c>
      <c r="C44" s="25" t="s">
        <v>460</v>
      </c>
      <c r="D44" s="20" t="s">
        <v>310</v>
      </c>
      <c r="E44" s="12">
        <v>1500</v>
      </c>
      <c r="F44" s="12">
        <v>1600</v>
      </c>
      <c r="G44" s="12">
        <v>1500</v>
      </c>
      <c r="H44" s="163">
        <v>2000</v>
      </c>
    </row>
    <row r="45" spans="2:8" ht="19.5" customHeight="1">
      <c r="B45" s="514" t="s">
        <v>461</v>
      </c>
      <c r="C45" s="25" t="s">
        <v>462</v>
      </c>
      <c r="D45" s="20" t="s">
        <v>311</v>
      </c>
      <c r="E45" s="12"/>
      <c r="F45" s="12"/>
      <c r="G45" s="12"/>
      <c r="H45" s="163"/>
    </row>
    <row r="46" spans="2:8" ht="19.5" customHeight="1">
      <c r="B46" s="514">
        <v>13</v>
      </c>
      <c r="C46" s="25" t="s">
        <v>463</v>
      </c>
      <c r="D46" s="20" t="s">
        <v>312</v>
      </c>
      <c r="E46" s="12"/>
      <c r="F46" s="12"/>
      <c r="G46" s="12"/>
      <c r="H46" s="163"/>
    </row>
    <row r="47" spans="2:8" ht="19.5" customHeight="1">
      <c r="B47" s="514" t="s">
        <v>464</v>
      </c>
      <c r="C47" s="25" t="s">
        <v>465</v>
      </c>
      <c r="D47" s="20" t="s">
        <v>313</v>
      </c>
      <c r="E47" s="12">
        <v>250</v>
      </c>
      <c r="F47" s="12">
        <v>220</v>
      </c>
      <c r="G47" s="12">
        <v>200</v>
      </c>
      <c r="H47" s="163">
        <v>200</v>
      </c>
    </row>
    <row r="48" spans="2:8" ht="19.5" customHeight="1">
      <c r="B48" s="514" t="s">
        <v>466</v>
      </c>
      <c r="C48" s="25" t="s">
        <v>467</v>
      </c>
      <c r="D48" s="20" t="s">
        <v>314</v>
      </c>
      <c r="E48" s="12"/>
      <c r="F48" s="12"/>
      <c r="G48" s="12"/>
      <c r="H48" s="163"/>
    </row>
    <row r="49" spans="1:8" ht="25.5" customHeight="1">
      <c r="A49" s="47"/>
      <c r="B49" s="513">
        <v>14</v>
      </c>
      <c r="C49" s="25" t="s">
        <v>468</v>
      </c>
      <c r="D49" s="20" t="s">
        <v>315</v>
      </c>
      <c r="E49" s="12"/>
      <c r="F49" s="12"/>
      <c r="G49" s="12"/>
      <c r="H49" s="163"/>
    </row>
    <row r="50" spans="1:8" ht="19.5" customHeight="1">
      <c r="A50" s="47"/>
      <c r="B50" s="782">
        <v>20</v>
      </c>
      <c r="C50" s="23" t="s">
        <v>469</v>
      </c>
      <c r="D50" s="783" t="s">
        <v>316</v>
      </c>
      <c r="E50" s="856">
        <v>32000</v>
      </c>
      <c r="F50" s="856">
        <v>33900</v>
      </c>
      <c r="G50" s="856">
        <v>28000</v>
      </c>
      <c r="H50" s="858">
        <v>32000</v>
      </c>
    </row>
    <row r="51" spans="1:8" ht="12" customHeight="1">
      <c r="A51" s="47"/>
      <c r="B51" s="782"/>
      <c r="C51" s="24" t="s">
        <v>470</v>
      </c>
      <c r="D51" s="783"/>
      <c r="E51" s="857"/>
      <c r="F51" s="857"/>
      <c r="G51" s="857"/>
      <c r="H51" s="859"/>
    </row>
    <row r="52" spans="1:8" ht="19.5" customHeight="1">
      <c r="A52" s="47"/>
      <c r="B52" s="513">
        <v>204</v>
      </c>
      <c r="C52" s="25" t="s">
        <v>471</v>
      </c>
      <c r="D52" s="20" t="s">
        <v>317</v>
      </c>
      <c r="E52" s="12">
        <v>32000</v>
      </c>
      <c r="F52" s="12">
        <v>33900</v>
      </c>
      <c r="G52" s="12">
        <v>28000</v>
      </c>
      <c r="H52" s="163">
        <v>32000</v>
      </c>
    </row>
    <row r="53" spans="1:8" ht="19.5" customHeight="1">
      <c r="A53" s="47"/>
      <c r="B53" s="513">
        <v>205</v>
      </c>
      <c r="C53" s="25" t="s">
        <v>472</v>
      </c>
      <c r="D53" s="20" t="s">
        <v>318</v>
      </c>
      <c r="E53" s="12"/>
      <c r="F53" s="12"/>
      <c r="G53" s="12"/>
      <c r="H53" s="163"/>
    </row>
    <row r="54" spans="1:8" ht="25.5" customHeight="1">
      <c r="A54" s="47"/>
      <c r="B54" s="513" t="s">
        <v>473</v>
      </c>
      <c r="C54" s="25" t="s">
        <v>474</v>
      </c>
      <c r="D54" s="20" t="s">
        <v>319</v>
      </c>
      <c r="E54" s="12"/>
      <c r="F54" s="12"/>
      <c r="G54" s="12"/>
      <c r="H54" s="163"/>
    </row>
    <row r="55" spans="1:8" ht="25.5" customHeight="1">
      <c r="A55" s="47"/>
      <c r="B55" s="513" t="s">
        <v>475</v>
      </c>
      <c r="C55" s="25" t="s">
        <v>476</v>
      </c>
      <c r="D55" s="20" t="s">
        <v>320</v>
      </c>
      <c r="E55" s="12"/>
      <c r="F55" s="12"/>
      <c r="G55" s="12"/>
      <c r="H55" s="163"/>
    </row>
    <row r="56" spans="1:8" ht="19.5" customHeight="1">
      <c r="A56" s="47"/>
      <c r="B56" s="513">
        <v>206</v>
      </c>
      <c r="C56" s="25" t="s">
        <v>477</v>
      </c>
      <c r="D56" s="20" t="s">
        <v>321</v>
      </c>
      <c r="E56" s="12"/>
      <c r="F56" s="12"/>
      <c r="G56" s="12"/>
      <c r="H56" s="163"/>
    </row>
    <row r="57" spans="1:8" ht="19.5" customHeight="1">
      <c r="A57" s="47"/>
      <c r="B57" s="782" t="s">
        <v>478</v>
      </c>
      <c r="C57" s="23" t="s">
        <v>479</v>
      </c>
      <c r="D57" s="783" t="s">
        <v>322</v>
      </c>
      <c r="E57" s="856">
        <v>200</v>
      </c>
      <c r="F57" s="856">
        <v>300</v>
      </c>
      <c r="G57" s="856">
        <v>300</v>
      </c>
      <c r="H57" s="858">
        <v>200</v>
      </c>
    </row>
    <row r="58" spans="1:8" ht="12" customHeight="1">
      <c r="A58" s="47"/>
      <c r="B58" s="782"/>
      <c r="C58" s="24" t="s">
        <v>480</v>
      </c>
      <c r="D58" s="783"/>
      <c r="E58" s="857"/>
      <c r="F58" s="857"/>
      <c r="G58" s="857"/>
      <c r="H58" s="859"/>
    </row>
    <row r="59" spans="2:8" ht="23.25" customHeight="1">
      <c r="B59" s="514" t="s">
        <v>481</v>
      </c>
      <c r="C59" s="25" t="s">
        <v>482</v>
      </c>
      <c r="D59" s="20" t="s">
        <v>323</v>
      </c>
      <c r="E59" s="12">
        <v>200</v>
      </c>
      <c r="F59" s="12">
        <v>300</v>
      </c>
      <c r="G59" s="12">
        <v>300</v>
      </c>
      <c r="H59" s="163">
        <v>200</v>
      </c>
    </row>
    <row r="60" spans="2:8" ht="19.5" customHeight="1">
      <c r="B60" s="514">
        <v>223</v>
      </c>
      <c r="C60" s="25" t="s">
        <v>483</v>
      </c>
      <c r="D60" s="20" t="s">
        <v>324</v>
      </c>
      <c r="E60" s="12"/>
      <c r="F60" s="12"/>
      <c r="G60" s="12"/>
      <c r="H60" s="163"/>
    </row>
    <row r="61" spans="1:8" ht="25.5" customHeight="1">
      <c r="A61" s="47"/>
      <c r="B61" s="513">
        <v>224</v>
      </c>
      <c r="C61" s="25" t="s">
        <v>484</v>
      </c>
      <c r="D61" s="20" t="s">
        <v>325</v>
      </c>
      <c r="E61" s="12"/>
      <c r="F61" s="12"/>
      <c r="G61" s="12"/>
      <c r="H61" s="163"/>
    </row>
    <row r="62" spans="1:8" ht="19.5" customHeight="1">
      <c r="A62" s="47"/>
      <c r="B62" s="782">
        <v>23</v>
      </c>
      <c r="C62" s="23" t="s">
        <v>485</v>
      </c>
      <c r="D62" s="783" t="s">
        <v>326</v>
      </c>
      <c r="E62" s="852"/>
      <c r="F62" s="852"/>
      <c r="G62" s="852"/>
      <c r="H62" s="854"/>
    </row>
    <row r="63" spans="1:8" ht="19.5" customHeight="1">
      <c r="A63" s="47"/>
      <c r="B63" s="782"/>
      <c r="C63" s="24" t="s">
        <v>486</v>
      </c>
      <c r="D63" s="783"/>
      <c r="E63" s="853"/>
      <c r="F63" s="853"/>
      <c r="G63" s="853"/>
      <c r="H63" s="855"/>
    </row>
    <row r="64" spans="2:8" ht="25.5" customHeight="1">
      <c r="B64" s="514">
        <v>230</v>
      </c>
      <c r="C64" s="25" t="s">
        <v>487</v>
      </c>
      <c r="D64" s="20" t="s">
        <v>327</v>
      </c>
      <c r="E64" s="12"/>
      <c r="F64" s="12"/>
      <c r="G64" s="12"/>
      <c r="H64" s="163"/>
    </row>
    <row r="65" spans="2:8" ht="25.5" customHeight="1">
      <c r="B65" s="514">
        <v>231</v>
      </c>
      <c r="C65" s="25" t="s">
        <v>867</v>
      </c>
      <c r="D65" s="20" t="s">
        <v>328</v>
      </c>
      <c r="E65" s="12"/>
      <c r="F65" s="12"/>
      <c r="G65" s="12"/>
      <c r="H65" s="163"/>
    </row>
    <row r="66" spans="2:8" ht="19.5" customHeight="1">
      <c r="B66" s="514" t="s">
        <v>488</v>
      </c>
      <c r="C66" s="25" t="s">
        <v>489</v>
      </c>
      <c r="D66" s="20" t="s">
        <v>329</v>
      </c>
      <c r="E66" s="12"/>
      <c r="F66" s="12"/>
      <c r="G66" s="12"/>
      <c r="H66" s="163"/>
    </row>
    <row r="67" spans="2:8" ht="25.5" customHeight="1">
      <c r="B67" s="514" t="s">
        <v>490</v>
      </c>
      <c r="C67" s="25" t="s">
        <v>491</v>
      </c>
      <c r="D67" s="20" t="s">
        <v>330</v>
      </c>
      <c r="E67" s="12"/>
      <c r="F67" s="12"/>
      <c r="G67" s="12"/>
      <c r="H67" s="163"/>
    </row>
    <row r="68" spans="2:8" ht="25.5" customHeight="1">
      <c r="B68" s="514">
        <v>235</v>
      </c>
      <c r="C68" s="25" t="s">
        <v>492</v>
      </c>
      <c r="D68" s="20" t="s">
        <v>331</v>
      </c>
      <c r="E68" s="12"/>
      <c r="F68" s="12"/>
      <c r="G68" s="12"/>
      <c r="H68" s="163"/>
    </row>
    <row r="69" spans="2:8" ht="25.5" customHeight="1">
      <c r="B69" s="514" t="s">
        <v>493</v>
      </c>
      <c r="C69" s="25" t="s">
        <v>843</v>
      </c>
      <c r="D69" s="20" t="s">
        <v>332</v>
      </c>
      <c r="E69" s="12"/>
      <c r="F69" s="12"/>
      <c r="G69" s="12"/>
      <c r="H69" s="163"/>
    </row>
    <row r="70" spans="2:8" ht="25.5" customHeight="1">
      <c r="B70" s="514">
        <v>237</v>
      </c>
      <c r="C70" s="25" t="s">
        <v>494</v>
      </c>
      <c r="D70" s="20" t="s">
        <v>333</v>
      </c>
      <c r="E70" s="12"/>
      <c r="F70" s="12"/>
      <c r="G70" s="12"/>
      <c r="H70" s="163"/>
    </row>
    <row r="71" spans="2:8" ht="19.5" customHeight="1">
      <c r="B71" s="514" t="s">
        <v>495</v>
      </c>
      <c r="C71" s="25" t="s">
        <v>496</v>
      </c>
      <c r="D71" s="20" t="s">
        <v>334</v>
      </c>
      <c r="E71" s="12"/>
      <c r="F71" s="12"/>
      <c r="G71" s="12"/>
      <c r="H71" s="163"/>
    </row>
    <row r="72" spans="2:8" ht="19.5" customHeight="1">
      <c r="B72" s="514">
        <v>24</v>
      </c>
      <c r="C72" s="25" t="s">
        <v>497</v>
      </c>
      <c r="D72" s="20" t="s">
        <v>335</v>
      </c>
      <c r="E72" s="12">
        <v>16000</v>
      </c>
      <c r="F72" s="12">
        <v>15700</v>
      </c>
      <c r="G72" s="12">
        <v>14000</v>
      </c>
      <c r="H72" s="163">
        <v>10000</v>
      </c>
    </row>
    <row r="73" spans="2:8" ht="25.5" customHeight="1">
      <c r="B73" s="514" t="s">
        <v>498</v>
      </c>
      <c r="C73" s="25" t="s">
        <v>499</v>
      </c>
      <c r="D73" s="20" t="s">
        <v>336</v>
      </c>
      <c r="E73" s="12">
        <v>355</v>
      </c>
      <c r="F73" s="12">
        <v>184</v>
      </c>
      <c r="G73" s="12">
        <v>311</v>
      </c>
      <c r="H73" s="163">
        <v>400</v>
      </c>
    </row>
    <row r="74" spans="2:8" ht="25.5" customHeight="1">
      <c r="B74" s="514"/>
      <c r="C74" s="19" t="s">
        <v>583</v>
      </c>
      <c r="D74" s="20" t="s">
        <v>337</v>
      </c>
      <c r="E74" s="12">
        <v>108421</v>
      </c>
      <c r="F74" s="12">
        <v>108433</v>
      </c>
      <c r="G74" s="12">
        <v>111542</v>
      </c>
      <c r="H74" s="163">
        <v>114329</v>
      </c>
    </row>
    <row r="75" spans="2:8" ht="19.5" customHeight="1">
      <c r="B75" s="514">
        <v>88</v>
      </c>
      <c r="C75" s="19" t="s">
        <v>500</v>
      </c>
      <c r="D75" s="20" t="s">
        <v>338</v>
      </c>
      <c r="E75" s="12">
        <v>14012</v>
      </c>
      <c r="F75" s="12">
        <v>14012</v>
      </c>
      <c r="G75" s="12">
        <v>14012</v>
      </c>
      <c r="H75" s="163">
        <v>14012</v>
      </c>
    </row>
    <row r="76" spans="1:8" ht="19.5" customHeight="1">
      <c r="A76" s="47"/>
      <c r="B76" s="515"/>
      <c r="C76" s="19" t="s">
        <v>37</v>
      </c>
      <c r="D76" s="26"/>
      <c r="E76" s="12"/>
      <c r="F76" s="12"/>
      <c r="G76" s="12"/>
      <c r="H76" s="163"/>
    </row>
    <row r="77" spans="1:8" ht="19.5" customHeight="1">
      <c r="A77" s="47"/>
      <c r="B77" s="782"/>
      <c r="C77" s="21" t="s">
        <v>501</v>
      </c>
      <c r="D77" s="783" t="s">
        <v>134</v>
      </c>
      <c r="E77" s="856">
        <v>71081</v>
      </c>
      <c r="F77" s="856">
        <v>71723</v>
      </c>
      <c r="G77" s="856">
        <v>71602</v>
      </c>
      <c r="H77" s="858">
        <v>67605</v>
      </c>
    </row>
    <row r="78" spans="1:8" ht="19.5" customHeight="1">
      <c r="A78" s="47"/>
      <c r="B78" s="782"/>
      <c r="C78" s="22" t="s">
        <v>502</v>
      </c>
      <c r="D78" s="783"/>
      <c r="E78" s="857"/>
      <c r="F78" s="857"/>
      <c r="G78" s="857"/>
      <c r="H78" s="859"/>
    </row>
    <row r="79" spans="1:8" ht="19.5" customHeight="1">
      <c r="A79" s="47"/>
      <c r="B79" s="513" t="s">
        <v>503</v>
      </c>
      <c r="C79" s="25" t="s">
        <v>504</v>
      </c>
      <c r="D79" s="20" t="s">
        <v>135</v>
      </c>
      <c r="E79" s="12">
        <v>17263</v>
      </c>
      <c r="F79" s="12">
        <v>17263</v>
      </c>
      <c r="G79" s="12">
        <v>17263</v>
      </c>
      <c r="H79" s="163">
        <v>17263</v>
      </c>
    </row>
    <row r="80" spans="2:8" ht="19.5" customHeight="1">
      <c r="B80" s="514">
        <v>31</v>
      </c>
      <c r="C80" s="25" t="s">
        <v>505</v>
      </c>
      <c r="D80" s="20" t="s">
        <v>136</v>
      </c>
      <c r="E80" s="12"/>
      <c r="F80" s="12"/>
      <c r="G80" s="12"/>
      <c r="H80" s="163"/>
    </row>
    <row r="81" spans="2:8" ht="19.5" customHeight="1">
      <c r="B81" s="514">
        <v>306</v>
      </c>
      <c r="C81" s="25" t="s">
        <v>506</v>
      </c>
      <c r="D81" s="20" t="s">
        <v>137</v>
      </c>
      <c r="E81" s="12"/>
      <c r="F81" s="12"/>
      <c r="G81" s="12"/>
      <c r="H81" s="163"/>
    </row>
    <row r="82" spans="2:8" ht="19.5" customHeight="1">
      <c r="B82" s="514">
        <v>32</v>
      </c>
      <c r="C82" s="25" t="s">
        <v>507</v>
      </c>
      <c r="D82" s="20" t="s">
        <v>138</v>
      </c>
      <c r="E82" s="12">
        <v>12102</v>
      </c>
      <c r="F82" s="12">
        <v>12102</v>
      </c>
      <c r="G82" s="12">
        <v>12102</v>
      </c>
      <c r="H82" s="163">
        <v>12102</v>
      </c>
    </row>
    <row r="83" spans="2:8" ht="58.5" customHeight="1">
      <c r="B83" s="514" t="s">
        <v>508</v>
      </c>
      <c r="C83" s="25" t="s">
        <v>861</v>
      </c>
      <c r="D83" s="20" t="s">
        <v>139</v>
      </c>
      <c r="E83" s="12"/>
      <c r="F83" s="12"/>
      <c r="G83" s="12"/>
      <c r="H83" s="163"/>
    </row>
    <row r="84" spans="2:8" ht="49.5" customHeight="1">
      <c r="B84" s="514" t="s">
        <v>509</v>
      </c>
      <c r="C84" s="25" t="s">
        <v>868</v>
      </c>
      <c r="D84" s="20" t="s">
        <v>140</v>
      </c>
      <c r="E84" s="12"/>
      <c r="F84" s="12"/>
      <c r="G84" s="12"/>
      <c r="H84" s="163"/>
    </row>
    <row r="85" spans="2:8" ht="19.5" customHeight="1">
      <c r="B85" s="514">
        <v>34</v>
      </c>
      <c r="C85" s="25" t="s">
        <v>510</v>
      </c>
      <c r="D85" s="20" t="s">
        <v>141</v>
      </c>
      <c r="E85" s="12">
        <v>41716</v>
      </c>
      <c r="F85" s="12">
        <v>42358</v>
      </c>
      <c r="G85" s="12">
        <v>42237</v>
      </c>
      <c r="H85" s="163">
        <v>38240</v>
      </c>
    </row>
    <row r="86" spans="2:8" ht="19.5" customHeight="1">
      <c r="B86" s="514">
        <v>340</v>
      </c>
      <c r="C86" s="25" t="s">
        <v>151</v>
      </c>
      <c r="D86" s="20" t="s">
        <v>142</v>
      </c>
      <c r="E86" s="12">
        <v>36974</v>
      </c>
      <c r="F86" s="12">
        <v>37974</v>
      </c>
      <c r="G86" s="12">
        <v>37974</v>
      </c>
      <c r="H86" s="163">
        <v>37974</v>
      </c>
    </row>
    <row r="87" spans="2:8" ht="19.5" customHeight="1">
      <c r="B87" s="514">
        <v>341</v>
      </c>
      <c r="C87" s="25" t="s">
        <v>511</v>
      </c>
      <c r="D87" s="20" t="s">
        <v>143</v>
      </c>
      <c r="E87" s="12">
        <v>4742</v>
      </c>
      <c r="F87" s="12">
        <v>4384</v>
      </c>
      <c r="G87" s="12">
        <v>4263</v>
      </c>
      <c r="H87" s="163">
        <v>266</v>
      </c>
    </row>
    <row r="88" spans="2:8" ht="19.5" customHeight="1">
      <c r="B88" s="514"/>
      <c r="C88" s="25" t="s">
        <v>512</v>
      </c>
      <c r="D88" s="20" t="s">
        <v>144</v>
      </c>
      <c r="E88" s="12"/>
      <c r="F88" s="12"/>
      <c r="G88" s="12"/>
      <c r="H88" s="163"/>
    </row>
    <row r="89" spans="2:8" ht="19.5" customHeight="1">
      <c r="B89" s="514">
        <v>35</v>
      </c>
      <c r="C89" s="25" t="s">
        <v>513</v>
      </c>
      <c r="D89" s="20" t="s">
        <v>145</v>
      </c>
      <c r="E89" s="12"/>
      <c r="F89" s="12"/>
      <c r="G89" s="12"/>
      <c r="H89" s="163"/>
    </row>
    <row r="90" spans="2:8" ht="19.5" customHeight="1">
      <c r="B90" s="514">
        <v>350</v>
      </c>
      <c r="C90" s="25" t="s">
        <v>514</v>
      </c>
      <c r="D90" s="20" t="s">
        <v>146</v>
      </c>
      <c r="E90" s="12"/>
      <c r="F90" s="12"/>
      <c r="G90" s="12"/>
      <c r="H90" s="163"/>
    </row>
    <row r="91" spans="1:8" ht="19.5" customHeight="1">
      <c r="A91" s="47"/>
      <c r="B91" s="513">
        <v>351</v>
      </c>
      <c r="C91" s="25" t="s">
        <v>157</v>
      </c>
      <c r="D91" s="20" t="s">
        <v>147</v>
      </c>
      <c r="E91" s="12"/>
      <c r="F91" s="12"/>
      <c r="G91" s="12"/>
      <c r="H91" s="163"/>
    </row>
    <row r="92" spans="1:8" ht="22.5" customHeight="1">
      <c r="A92" s="47"/>
      <c r="B92" s="782"/>
      <c r="C92" s="21" t="s">
        <v>515</v>
      </c>
      <c r="D92" s="783" t="s">
        <v>148</v>
      </c>
      <c r="E92" s="856">
        <v>8000</v>
      </c>
      <c r="F92" s="856">
        <v>8000</v>
      </c>
      <c r="G92" s="856">
        <v>7600</v>
      </c>
      <c r="H92" s="858">
        <v>9000</v>
      </c>
    </row>
    <row r="93" spans="1:8" ht="13.5" customHeight="1">
      <c r="A93" s="47"/>
      <c r="B93" s="782"/>
      <c r="C93" s="22" t="s">
        <v>516</v>
      </c>
      <c r="D93" s="783"/>
      <c r="E93" s="857"/>
      <c r="F93" s="857"/>
      <c r="G93" s="857"/>
      <c r="H93" s="859"/>
    </row>
    <row r="94" spans="1:8" ht="19.5" customHeight="1">
      <c r="A94" s="47"/>
      <c r="B94" s="782">
        <v>40</v>
      </c>
      <c r="C94" s="23" t="s">
        <v>517</v>
      </c>
      <c r="D94" s="783" t="s">
        <v>149</v>
      </c>
      <c r="E94" s="856">
        <v>8000</v>
      </c>
      <c r="F94" s="856">
        <v>8000</v>
      </c>
      <c r="G94" s="856">
        <v>7600</v>
      </c>
      <c r="H94" s="858">
        <v>9000</v>
      </c>
    </row>
    <row r="95" spans="1:8" ht="14.25" customHeight="1">
      <c r="A95" s="47"/>
      <c r="B95" s="782"/>
      <c r="C95" s="24" t="s">
        <v>518</v>
      </c>
      <c r="D95" s="783"/>
      <c r="E95" s="857"/>
      <c r="F95" s="857"/>
      <c r="G95" s="857"/>
      <c r="H95" s="859"/>
    </row>
    <row r="96" spans="1:8" ht="25.5" customHeight="1">
      <c r="A96" s="47"/>
      <c r="B96" s="513">
        <v>404</v>
      </c>
      <c r="C96" s="25" t="s">
        <v>519</v>
      </c>
      <c r="D96" s="20" t="s">
        <v>150</v>
      </c>
      <c r="E96" s="12">
        <v>8000</v>
      </c>
      <c r="F96" s="12">
        <v>8000</v>
      </c>
      <c r="G96" s="12">
        <v>7600</v>
      </c>
      <c r="H96" s="163">
        <v>9000</v>
      </c>
    </row>
    <row r="97" spans="1:8" ht="19.5" customHeight="1">
      <c r="A97" s="47"/>
      <c r="B97" s="513">
        <v>400</v>
      </c>
      <c r="C97" s="25" t="s">
        <v>520</v>
      </c>
      <c r="D97" s="20" t="s">
        <v>152</v>
      </c>
      <c r="E97" s="12"/>
      <c r="F97" s="12"/>
      <c r="G97" s="12"/>
      <c r="H97" s="163"/>
    </row>
    <row r="98" spans="1:8" ht="19.5" customHeight="1">
      <c r="A98" s="47"/>
      <c r="B98" s="513" t="s">
        <v>863</v>
      </c>
      <c r="C98" s="25" t="s">
        <v>521</v>
      </c>
      <c r="D98" s="20" t="s">
        <v>153</v>
      </c>
      <c r="E98" s="12"/>
      <c r="F98" s="12"/>
      <c r="G98" s="12"/>
      <c r="H98" s="163"/>
    </row>
    <row r="99" spans="1:8" ht="19.5" customHeight="1">
      <c r="A99" s="47"/>
      <c r="B99" s="782">
        <v>41</v>
      </c>
      <c r="C99" s="23" t="s">
        <v>522</v>
      </c>
      <c r="D99" s="783" t="s">
        <v>154</v>
      </c>
      <c r="E99" s="856"/>
      <c r="F99" s="856"/>
      <c r="G99" s="856"/>
      <c r="H99" s="858"/>
    </row>
    <row r="100" spans="1:8" ht="12" customHeight="1">
      <c r="A100" s="47"/>
      <c r="B100" s="782"/>
      <c r="C100" s="24" t="s">
        <v>523</v>
      </c>
      <c r="D100" s="783"/>
      <c r="E100" s="857"/>
      <c r="F100" s="857"/>
      <c r="G100" s="857"/>
      <c r="H100" s="859"/>
    </row>
    <row r="101" spans="2:8" ht="19.5" customHeight="1">
      <c r="B101" s="514">
        <v>410</v>
      </c>
      <c r="C101" s="25" t="s">
        <v>524</v>
      </c>
      <c r="D101" s="20" t="s">
        <v>155</v>
      </c>
      <c r="E101" s="12"/>
      <c r="F101" s="12"/>
      <c r="G101" s="12"/>
      <c r="H101" s="163"/>
    </row>
    <row r="102" spans="2:8" ht="36.75" customHeight="1">
      <c r="B102" s="514" t="s">
        <v>525</v>
      </c>
      <c r="C102" s="25" t="s">
        <v>526</v>
      </c>
      <c r="D102" s="20" t="s">
        <v>156</v>
      </c>
      <c r="E102" s="12"/>
      <c r="F102" s="12"/>
      <c r="G102" s="12"/>
      <c r="H102" s="163"/>
    </row>
    <row r="103" spans="2:8" ht="39" customHeight="1">
      <c r="B103" s="514" t="s">
        <v>525</v>
      </c>
      <c r="C103" s="25" t="s">
        <v>527</v>
      </c>
      <c r="D103" s="20" t="s">
        <v>158</v>
      </c>
      <c r="E103" s="12"/>
      <c r="F103" s="12"/>
      <c r="G103" s="12"/>
      <c r="H103" s="163"/>
    </row>
    <row r="104" spans="2:8" ht="25.5" customHeight="1">
      <c r="B104" s="514" t="s">
        <v>528</v>
      </c>
      <c r="C104" s="25" t="s">
        <v>529</v>
      </c>
      <c r="D104" s="20" t="s">
        <v>159</v>
      </c>
      <c r="E104" s="12"/>
      <c r="F104" s="12"/>
      <c r="G104" s="12"/>
      <c r="H104" s="163"/>
    </row>
    <row r="105" spans="2:8" ht="25.5" customHeight="1">
      <c r="B105" s="514" t="s">
        <v>530</v>
      </c>
      <c r="C105" s="25" t="s">
        <v>844</v>
      </c>
      <c r="D105" s="20" t="s">
        <v>160</v>
      </c>
      <c r="E105" s="12"/>
      <c r="F105" s="12"/>
      <c r="G105" s="12"/>
      <c r="H105" s="163"/>
    </row>
    <row r="106" spans="2:8" ht="19.5" customHeight="1">
      <c r="B106" s="514">
        <v>413</v>
      </c>
      <c r="C106" s="25" t="s">
        <v>531</v>
      </c>
      <c r="D106" s="20" t="s">
        <v>161</v>
      </c>
      <c r="E106" s="12"/>
      <c r="F106" s="12"/>
      <c r="G106" s="12"/>
      <c r="H106" s="163"/>
    </row>
    <row r="107" spans="2:8" ht="19.5" customHeight="1">
      <c r="B107" s="514">
        <v>419</v>
      </c>
      <c r="C107" s="25" t="s">
        <v>532</v>
      </c>
      <c r="D107" s="20" t="s">
        <v>162</v>
      </c>
      <c r="E107" s="12"/>
      <c r="F107" s="12"/>
      <c r="G107" s="12"/>
      <c r="H107" s="163"/>
    </row>
    <row r="108" spans="2:8" ht="24" customHeight="1">
      <c r="B108" s="514" t="s">
        <v>533</v>
      </c>
      <c r="C108" s="25" t="s">
        <v>534</v>
      </c>
      <c r="D108" s="20" t="s">
        <v>163</v>
      </c>
      <c r="E108" s="12"/>
      <c r="F108" s="12"/>
      <c r="G108" s="12"/>
      <c r="H108" s="163"/>
    </row>
    <row r="109" spans="2:8" ht="19.5" customHeight="1">
      <c r="B109" s="514">
        <v>498</v>
      </c>
      <c r="C109" s="19" t="s">
        <v>535</v>
      </c>
      <c r="D109" s="20" t="s">
        <v>164</v>
      </c>
      <c r="E109" s="12"/>
      <c r="F109" s="12"/>
      <c r="G109" s="12"/>
      <c r="H109" s="163"/>
    </row>
    <row r="110" spans="1:8" ht="24" customHeight="1">
      <c r="A110" s="47"/>
      <c r="B110" s="513" t="s">
        <v>536</v>
      </c>
      <c r="C110" s="19" t="s">
        <v>537</v>
      </c>
      <c r="D110" s="20" t="s">
        <v>165</v>
      </c>
      <c r="E110" s="12"/>
      <c r="F110" s="12"/>
      <c r="G110" s="12"/>
      <c r="H110" s="163"/>
    </row>
    <row r="111" spans="1:8" ht="23.25" customHeight="1">
      <c r="A111" s="47"/>
      <c r="B111" s="782"/>
      <c r="C111" s="21" t="s">
        <v>538</v>
      </c>
      <c r="D111" s="783" t="s">
        <v>166</v>
      </c>
      <c r="E111" s="856">
        <v>29340</v>
      </c>
      <c r="F111" s="856">
        <v>28710</v>
      </c>
      <c r="G111" s="856">
        <v>32340</v>
      </c>
      <c r="H111" s="858">
        <v>37724</v>
      </c>
    </row>
    <row r="112" spans="1:8" ht="13.5" customHeight="1">
      <c r="A112" s="47"/>
      <c r="B112" s="782"/>
      <c r="C112" s="22" t="s">
        <v>539</v>
      </c>
      <c r="D112" s="783"/>
      <c r="E112" s="857"/>
      <c r="F112" s="857"/>
      <c r="G112" s="857"/>
      <c r="H112" s="859"/>
    </row>
    <row r="113" spans="1:8" ht="19.5" customHeight="1">
      <c r="A113" s="47"/>
      <c r="B113" s="513">
        <v>467</v>
      </c>
      <c r="C113" s="25" t="s">
        <v>540</v>
      </c>
      <c r="D113" s="20" t="s">
        <v>167</v>
      </c>
      <c r="E113" s="12"/>
      <c r="F113" s="12"/>
      <c r="G113" s="12"/>
      <c r="H113" s="163"/>
    </row>
    <row r="114" spans="1:8" ht="19.5" customHeight="1">
      <c r="A114" s="47"/>
      <c r="B114" s="782" t="s">
        <v>541</v>
      </c>
      <c r="C114" s="23" t="s">
        <v>542</v>
      </c>
      <c r="D114" s="783" t="s">
        <v>168</v>
      </c>
      <c r="E114" s="856"/>
      <c r="F114" s="856"/>
      <c r="G114" s="856"/>
      <c r="H114" s="858"/>
    </row>
    <row r="115" spans="1:8" ht="15" customHeight="1">
      <c r="A115" s="47"/>
      <c r="B115" s="782"/>
      <c r="C115" s="24" t="s">
        <v>543</v>
      </c>
      <c r="D115" s="783"/>
      <c r="E115" s="857"/>
      <c r="F115" s="857"/>
      <c r="G115" s="857"/>
      <c r="H115" s="859"/>
    </row>
    <row r="116" spans="1:8" ht="25.5" customHeight="1">
      <c r="A116" s="47"/>
      <c r="B116" s="513" t="s">
        <v>544</v>
      </c>
      <c r="C116" s="25" t="s">
        <v>545</v>
      </c>
      <c r="D116" s="20" t="s">
        <v>169</v>
      </c>
      <c r="E116" s="12"/>
      <c r="F116" s="12"/>
      <c r="G116" s="12"/>
      <c r="H116" s="163"/>
    </row>
    <row r="117" spans="2:8" ht="25.5" customHeight="1">
      <c r="B117" s="514" t="s">
        <v>544</v>
      </c>
      <c r="C117" s="25" t="s">
        <v>546</v>
      </c>
      <c r="D117" s="20" t="s">
        <v>170</v>
      </c>
      <c r="E117" s="12"/>
      <c r="F117" s="12"/>
      <c r="G117" s="12"/>
      <c r="H117" s="163"/>
    </row>
    <row r="118" spans="2:8" ht="25.5" customHeight="1">
      <c r="B118" s="514" t="s">
        <v>547</v>
      </c>
      <c r="C118" s="25" t="s">
        <v>548</v>
      </c>
      <c r="D118" s="20" t="s">
        <v>171</v>
      </c>
      <c r="E118" s="12"/>
      <c r="F118" s="12"/>
      <c r="G118" s="12"/>
      <c r="H118" s="163"/>
    </row>
    <row r="119" spans="2:8" ht="24.75" customHeight="1">
      <c r="B119" s="514" t="s">
        <v>549</v>
      </c>
      <c r="C119" s="25" t="s">
        <v>550</v>
      </c>
      <c r="D119" s="20" t="s">
        <v>172</v>
      </c>
      <c r="E119" s="12"/>
      <c r="F119" s="12"/>
      <c r="G119" s="12"/>
      <c r="H119" s="163"/>
    </row>
    <row r="120" spans="2:8" ht="24.75" customHeight="1">
      <c r="B120" s="514" t="s">
        <v>551</v>
      </c>
      <c r="C120" s="25" t="s">
        <v>552</v>
      </c>
      <c r="D120" s="20" t="s">
        <v>173</v>
      </c>
      <c r="E120" s="12"/>
      <c r="F120" s="12"/>
      <c r="G120" s="12"/>
      <c r="H120" s="163"/>
    </row>
    <row r="121" spans="2:8" ht="19.5" customHeight="1">
      <c r="B121" s="514">
        <v>426</v>
      </c>
      <c r="C121" s="25" t="s">
        <v>553</v>
      </c>
      <c r="D121" s="20" t="s">
        <v>174</v>
      </c>
      <c r="E121" s="12"/>
      <c r="F121" s="12"/>
      <c r="G121" s="12"/>
      <c r="H121" s="163"/>
    </row>
    <row r="122" spans="2:8" ht="19.5" customHeight="1">
      <c r="B122" s="514">
        <v>428</v>
      </c>
      <c r="C122" s="25" t="s">
        <v>554</v>
      </c>
      <c r="D122" s="20" t="s">
        <v>175</v>
      </c>
      <c r="E122" s="12"/>
      <c r="F122" s="12"/>
      <c r="G122" s="12"/>
      <c r="H122" s="163"/>
    </row>
    <row r="123" spans="2:8" ht="19.5" customHeight="1">
      <c r="B123" s="514">
        <v>430</v>
      </c>
      <c r="C123" s="25" t="s">
        <v>555</v>
      </c>
      <c r="D123" s="20" t="s">
        <v>176</v>
      </c>
      <c r="E123" s="12"/>
      <c r="F123" s="12"/>
      <c r="G123" s="12"/>
      <c r="H123" s="163"/>
    </row>
    <row r="124" spans="1:8" ht="19.5" customHeight="1">
      <c r="A124" s="47"/>
      <c r="B124" s="782" t="s">
        <v>556</v>
      </c>
      <c r="C124" s="23" t="s">
        <v>557</v>
      </c>
      <c r="D124" s="783" t="s">
        <v>177</v>
      </c>
      <c r="E124" s="856">
        <v>16000</v>
      </c>
      <c r="F124" s="856">
        <v>14000</v>
      </c>
      <c r="G124" s="856">
        <v>16000</v>
      </c>
      <c r="H124" s="858">
        <v>19184</v>
      </c>
    </row>
    <row r="125" spans="1:8" ht="12.75" customHeight="1">
      <c r="A125" s="47"/>
      <c r="B125" s="782"/>
      <c r="C125" s="24" t="s">
        <v>558</v>
      </c>
      <c r="D125" s="783"/>
      <c r="E125" s="857"/>
      <c r="F125" s="857"/>
      <c r="G125" s="857"/>
      <c r="H125" s="859"/>
    </row>
    <row r="126" spans="2:8" ht="24.75" customHeight="1">
      <c r="B126" s="514" t="s">
        <v>559</v>
      </c>
      <c r="C126" s="25" t="s">
        <v>560</v>
      </c>
      <c r="D126" s="20" t="s">
        <v>178</v>
      </c>
      <c r="E126" s="12"/>
      <c r="F126" s="12"/>
      <c r="G126" s="12"/>
      <c r="H126" s="163"/>
    </row>
    <row r="127" spans="2:8" ht="24.75" customHeight="1">
      <c r="B127" s="514" t="s">
        <v>561</v>
      </c>
      <c r="C127" s="25" t="s">
        <v>562</v>
      </c>
      <c r="D127" s="20" t="s">
        <v>179</v>
      </c>
      <c r="E127" s="12"/>
      <c r="F127" s="12"/>
      <c r="G127" s="12"/>
      <c r="H127" s="163"/>
    </row>
    <row r="128" spans="2:8" ht="19.5" customHeight="1">
      <c r="B128" s="514">
        <v>435</v>
      </c>
      <c r="C128" s="25" t="s">
        <v>563</v>
      </c>
      <c r="D128" s="20" t="s">
        <v>180</v>
      </c>
      <c r="E128" s="12">
        <v>16000</v>
      </c>
      <c r="F128" s="12">
        <v>14000</v>
      </c>
      <c r="G128" s="12">
        <v>16000</v>
      </c>
      <c r="H128" s="163">
        <v>19184</v>
      </c>
    </row>
    <row r="129" spans="2:8" ht="19.5" customHeight="1">
      <c r="B129" s="514">
        <v>436</v>
      </c>
      <c r="C129" s="25" t="s">
        <v>564</v>
      </c>
      <c r="D129" s="20" t="s">
        <v>181</v>
      </c>
      <c r="E129" s="12"/>
      <c r="F129" s="12"/>
      <c r="G129" s="12"/>
      <c r="H129" s="163"/>
    </row>
    <row r="130" spans="2:8" ht="19.5" customHeight="1">
      <c r="B130" s="514" t="s">
        <v>565</v>
      </c>
      <c r="C130" s="25" t="s">
        <v>566</v>
      </c>
      <c r="D130" s="20" t="s">
        <v>182</v>
      </c>
      <c r="E130" s="12"/>
      <c r="F130" s="12"/>
      <c r="G130" s="12"/>
      <c r="H130" s="163"/>
    </row>
    <row r="131" spans="2:8" ht="19.5" customHeight="1">
      <c r="B131" s="514" t="s">
        <v>565</v>
      </c>
      <c r="C131" s="25" t="s">
        <v>567</v>
      </c>
      <c r="D131" s="20" t="s">
        <v>183</v>
      </c>
      <c r="E131" s="12"/>
      <c r="F131" s="12"/>
      <c r="G131" s="12"/>
      <c r="H131" s="163"/>
    </row>
    <row r="132" spans="1:8" ht="19.5" customHeight="1">
      <c r="A132" s="47"/>
      <c r="B132" s="782" t="s">
        <v>568</v>
      </c>
      <c r="C132" s="23" t="s">
        <v>569</v>
      </c>
      <c r="D132" s="783" t="s">
        <v>184</v>
      </c>
      <c r="E132" s="852">
        <v>13200</v>
      </c>
      <c r="F132" s="852">
        <v>14500</v>
      </c>
      <c r="G132" s="852">
        <v>16200</v>
      </c>
      <c r="H132" s="854">
        <v>18400</v>
      </c>
    </row>
    <row r="133" spans="1:8" ht="15.75" customHeight="1">
      <c r="A133" s="47"/>
      <c r="B133" s="782"/>
      <c r="C133" s="24" t="s">
        <v>570</v>
      </c>
      <c r="D133" s="783"/>
      <c r="E133" s="853"/>
      <c r="F133" s="853"/>
      <c r="G133" s="853"/>
      <c r="H133" s="855"/>
    </row>
    <row r="134" spans="2:8" ht="19.5" customHeight="1">
      <c r="B134" s="514" t="s">
        <v>864</v>
      </c>
      <c r="C134" s="25" t="s">
        <v>571</v>
      </c>
      <c r="D134" s="20" t="s">
        <v>185</v>
      </c>
      <c r="E134" s="12">
        <v>12000</v>
      </c>
      <c r="F134" s="12">
        <v>12100</v>
      </c>
      <c r="G134" s="12">
        <v>15400</v>
      </c>
      <c r="H134" s="163">
        <v>16000</v>
      </c>
    </row>
    <row r="135" spans="2:8" ht="24.75" customHeight="1">
      <c r="B135" s="514" t="s">
        <v>572</v>
      </c>
      <c r="C135" s="25" t="s">
        <v>865</v>
      </c>
      <c r="D135" s="20" t="s">
        <v>186</v>
      </c>
      <c r="E135" s="12">
        <v>1200</v>
      </c>
      <c r="F135" s="12">
        <v>1200</v>
      </c>
      <c r="G135" s="12">
        <v>800</v>
      </c>
      <c r="H135" s="163">
        <v>1200</v>
      </c>
    </row>
    <row r="136" spans="2:8" ht="19.5" customHeight="1">
      <c r="B136" s="514">
        <v>481</v>
      </c>
      <c r="C136" s="25" t="s">
        <v>573</v>
      </c>
      <c r="D136" s="20" t="s">
        <v>187</v>
      </c>
      <c r="E136" s="12"/>
      <c r="F136" s="12">
        <v>1200</v>
      </c>
      <c r="G136" s="12"/>
      <c r="H136" s="163">
        <v>1200</v>
      </c>
    </row>
    <row r="137" spans="2:8" ht="36.75" customHeight="1">
      <c r="B137" s="514">
        <v>427</v>
      </c>
      <c r="C137" s="25" t="s">
        <v>574</v>
      </c>
      <c r="D137" s="20" t="s">
        <v>188</v>
      </c>
      <c r="E137" s="12"/>
      <c r="F137" s="12"/>
      <c r="G137" s="12"/>
      <c r="H137" s="163"/>
    </row>
    <row r="138" spans="1:8" ht="36.75" customHeight="1">
      <c r="A138" s="47"/>
      <c r="B138" s="513" t="s">
        <v>575</v>
      </c>
      <c r="C138" s="25" t="s">
        <v>576</v>
      </c>
      <c r="D138" s="20" t="s">
        <v>189</v>
      </c>
      <c r="E138" s="12">
        <v>140</v>
      </c>
      <c r="F138" s="12">
        <v>210</v>
      </c>
      <c r="G138" s="12">
        <v>140</v>
      </c>
      <c r="H138" s="163">
        <v>140</v>
      </c>
    </row>
    <row r="139" spans="1:8" ht="19.5" customHeight="1">
      <c r="A139" s="47"/>
      <c r="B139" s="782"/>
      <c r="C139" s="21" t="s">
        <v>577</v>
      </c>
      <c r="D139" s="783" t="s">
        <v>190</v>
      </c>
      <c r="E139" s="856"/>
      <c r="F139" s="856"/>
      <c r="G139" s="856"/>
      <c r="H139" s="858"/>
    </row>
    <row r="140" spans="1:8" ht="23.25" customHeight="1">
      <c r="A140" s="47"/>
      <c r="B140" s="782"/>
      <c r="C140" s="22" t="s">
        <v>578</v>
      </c>
      <c r="D140" s="783"/>
      <c r="E140" s="857"/>
      <c r="F140" s="857"/>
      <c r="G140" s="857"/>
      <c r="H140" s="859"/>
    </row>
    <row r="141" spans="1:8" ht="19.5" customHeight="1">
      <c r="A141" s="47"/>
      <c r="B141" s="782"/>
      <c r="C141" s="21" t="s">
        <v>579</v>
      </c>
      <c r="D141" s="783" t="s">
        <v>191</v>
      </c>
      <c r="E141" s="856">
        <v>108421</v>
      </c>
      <c r="F141" s="856">
        <v>108433</v>
      </c>
      <c r="G141" s="856">
        <v>111542</v>
      </c>
      <c r="H141" s="858">
        <v>114329</v>
      </c>
    </row>
    <row r="142" spans="1:8" ht="14.25" customHeight="1">
      <c r="A142" s="47"/>
      <c r="B142" s="782"/>
      <c r="C142" s="22" t="s">
        <v>580</v>
      </c>
      <c r="D142" s="783"/>
      <c r="E142" s="857"/>
      <c r="F142" s="857"/>
      <c r="G142" s="857"/>
      <c r="H142" s="859"/>
    </row>
    <row r="143" spans="1:8" ht="19.5" customHeight="1" thickBot="1">
      <c r="A143" s="47"/>
      <c r="B143" s="517">
        <v>89</v>
      </c>
      <c r="C143" s="31" t="s">
        <v>581</v>
      </c>
      <c r="D143" s="32" t="s">
        <v>192</v>
      </c>
      <c r="E143" s="11">
        <v>14012</v>
      </c>
      <c r="F143" s="11">
        <v>14012</v>
      </c>
      <c r="G143" s="11">
        <v>14012</v>
      </c>
      <c r="H143" s="164">
        <v>14012</v>
      </c>
    </row>
  </sheetData>
  <sheetProtection/>
  <mergeCells count="113">
    <mergeCell ref="E139:E140"/>
    <mergeCell ref="F139:F140"/>
    <mergeCell ref="G139:G140"/>
    <mergeCell ref="H139:H140"/>
    <mergeCell ref="F114:F115"/>
    <mergeCell ref="G114:G115"/>
    <mergeCell ref="H114:H115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92:B93"/>
    <mergeCell ref="D92:D93"/>
    <mergeCell ref="E77:E78"/>
    <mergeCell ref="F77:F78"/>
    <mergeCell ref="E92:E93"/>
    <mergeCell ref="F92:F93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A79">
      <selection activeCell="H73" sqref="H73:H74"/>
    </sheetView>
  </sheetViews>
  <sheetFormatPr defaultColWidth="9.140625" defaultRowHeight="12.75"/>
  <cols>
    <col min="1" max="1" width="3.00390625" style="51" customWidth="1"/>
    <col min="2" max="2" width="18.7109375" style="51" customWidth="1"/>
    <col min="3" max="3" width="69.7109375" style="51" customWidth="1"/>
    <col min="4" max="4" width="9.140625" style="51" customWidth="1"/>
    <col min="5" max="8" width="15.7109375" style="3" customWidth="1"/>
    <col min="9" max="16384" width="9.140625" style="51" customWidth="1"/>
  </cols>
  <sheetData>
    <row r="1" spans="8:10" ht="15.75">
      <c r="H1" s="152" t="s">
        <v>774</v>
      </c>
      <c r="I1" s="61"/>
      <c r="J1" s="61"/>
    </row>
    <row r="2" spans="2:8" ht="20.25" customHeight="1">
      <c r="B2" s="795" t="s">
        <v>585</v>
      </c>
      <c r="C2" s="795"/>
      <c r="D2" s="795"/>
      <c r="E2" s="795"/>
      <c r="F2" s="795"/>
      <c r="G2" s="795"/>
      <c r="H2" s="795"/>
    </row>
    <row r="3" spans="2:8" ht="12" customHeight="1">
      <c r="B3" s="795" t="s">
        <v>775</v>
      </c>
      <c r="C3" s="795"/>
      <c r="D3" s="795"/>
      <c r="E3" s="795"/>
      <c r="F3" s="795"/>
      <c r="G3" s="795"/>
      <c r="H3" s="795"/>
    </row>
    <row r="4" spans="2:8" ht="15.75">
      <c r="B4" s="220"/>
      <c r="C4" s="220"/>
      <c r="D4" s="220"/>
      <c r="E4" s="533"/>
      <c r="F4" s="533"/>
      <c r="G4" s="533"/>
      <c r="H4" s="534" t="s">
        <v>195</v>
      </c>
    </row>
    <row r="5" spans="2:8" ht="2.25" customHeight="1" thickBot="1">
      <c r="B5" s="220"/>
      <c r="C5" s="220"/>
      <c r="D5" s="220"/>
      <c r="E5" s="9"/>
      <c r="F5" s="9"/>
      <c r="G5" s="9"/>
      <c r="H5" s="153"/>
    </row>
    <row r="6" spans="1:8" ht="15.75">
      <c r="A6" s="57"/>
      <c r="B6" s="876" t="s">
        <v>254</v>
      </c>
      <c r="C6" s="878" t="s">
        <v>255</v>
      </c>
      <c r="D6" s="878" t="s">
        <v>40</v>
      </c>
      <c r="E6" s="873" t="s">
        <v>63</v>
      </c>
      <c r="F6" s="874"/>
      <c r="G6" s="874"/>
      <c r="H6" s="875"/>
    </row>
    <row r="7" spans="1:8" ht="31.5" customHeight="1">
      <c r="A7" s="57"/>
      <c r="B7" s="877"/>
      <c r="C7" s="879"/>
      <c r="D7" s="879"/>
      <c r="E7" s="496" t="s">
        <v>780</v>
      </c>
      <c r="F7" s="496" t="s">
        <v>781</v>
      </c>
      <c r="G7" s="496" t="s">
        <v>782</v>
      </c>
      <c r="H7" s="497" t="s">
        <v>783</v>
      </c>
    </row>
    <row r="8" spans="1:8" ht="14.25" customHeight="1" thickBot="1">
      <c r="A8" s="57"/>
      <c r="B8" s="33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59">
        <v>7</v>
      </c>
    </row>
    <row r="9" spans="1:8" ht="19.5" customHeight="1">
      <c r="A9" s="57"/>
      <c r="B9" s="871"/>
      <c r="C9" s="58" t="s">
        <v>586</v>
      </c>
      <c r="D9" s="790">
        <v>1001</v>
      </c>
      <c r="E9" s="880">
        <v>61300</v>
      </c>
      <c r="F9" s="880">
        <v>104500</v>
      </c>
      <c r="G9" s="880">
        <v>132742</v>
      </c>
      <c r="H9" s="882">
        <v>168790</v>
      </c>
    </row>
    <row r="10" spans="1:8" ht="12" customHeight="1">
      <c r="A10" s="57"/>
      <c r="B10" s="872"/>
      <c r="C10" s="22" t="s">
        <v>587</v>
      </c>
      <c r="D10" s="788"/>
      <c r="E10" s="881"/>
      <c r="F10" s="881"/>
      <c r="G10" s="881"/>
      <c r="H10" s="883"/>
    </row>
    <row r="11" spans="1:8" ht="19.5" customHeight="1">
      <c r="A11" s="57"/>
      <c r="B11" s="34">
        <v>60</v>
      </c>
      <c r="C11" s="25" t="s">
        <v>588</v>
      </c>
      <c r="D11" s="54">
        <v>1002</v>
      </c>
      <c r="E11" s="161">
        <v>32000</v>
      </c>
      <c r="F11" s="161">
        <v>40900</v>
      </c>
      <c r="G11" s="161">
        <v>42642</v>
      </c>
      <c r="H11" s="162">
        <v>61800</v>
      </c>
    </row>
    <row r="12" spans="1:8" ht="19.5" customHeight="1">
      <c r="A12" s="57"/>
      <c r="B12" s="34" t="s">
        <v>589</v>
      </c>
      <c r="C12" s="25" t="s">
        <v>590</v>
      </c>
      <c r="D12" s="54">
        <v>1003</v>
      </c>
      <c r="E12" s="12">
        <v>32000</v>
      </c>
      <c r="F12" s="12">
        <v>40900</v>
      </c>
      <c r="G12" s="12">
        <v>42642</v>
      </c>
      <c r="H12" s="163">
        <v>61800</v>
      </c>
    </row>
    <row r="13" spans="1:8" ht="19.5" customHeight="1">
      <c r="A13" s="57"/>
      <c r="B13" s="34" t="s">
        <v>591</v>
      </c>
      <c r="C13" s="25" t="s">
        <v>592</v>
      </c>
      <c r="D13" s="54">
        <v>1004</v>
      </c>
      <c r="E13" s="12"/>
      <c r="F13" s="12"/>
      <c r="G13" s="12"/>
      <c r="H13" s="163"/>
    </row>
    <row r="14" spans="1:8" ht="19.5" customHeight="1">
      <c r="A14" s="57"/>
      <c r="B14" s="34">
        <v>61</v>
      </c>
      <c r="C14" s="25" t="s">
        <v>593</v>
      </c>
      <c r="D14" s="54">
        <v>1005</v>
      </c>
      <c r="E14" s="12">
        <v>29000</v>
      </c>
      <c r="F14" s="12">
        <v>63000</v>
      </c>
      <c r="G14" s="12">
        <v>89000</v>
      </c>
      <c r="H14" s="163">
        <v>104890</v>
      </c>
    </row>
    <row r="15" spans="1:8" ht="19.5" customHeight="1">
      <c r="A15" s="57"/>
      <c r="B15" s="34" t="s">
        <v>594</v>
      </c>
      <c r="C15" s="25" t="s">
        <v>595</v>
      </c>
      <c r="D15" s="54">
        <v>1006</v>
      </c>
      <c r="E15" s="12">
        <v>29000</v>
      </c>
      <c r="F15" s="12">
        <v>63000</v>
      </c>
      <c r="G15" s="12">
        <v>89000</v>
      </c>
      <c r="H15" s="163">
        <v>104890</v>
      </c>
    </row>
    <row r="16" spans="1:8" ht="19.5" customHeight="1">
      <c r="A16" s="57"/>
      <c r="B16" s="34" t="s">
        <v>596</v>
      </c>
      <c r="C16" s="25" t="s">
        <v>597</v>
      </c>
      <c r="D16" s="54">
        <v>1007</v>
      </c>
      <c r="E16" s="12"/>
      <c r="F16" s="12"/>
      <c r="G16" s="12"/>
      <c r="H16" s="163"/>
    </row>
    <row r="17" spans="1:8" ht="19.5" customHeight="1">
      <c r="A17" s="57"/>
      <c r="B17" s="34">
        <v>62</v>
      </c>
      <c r="C17" s="25" t="s">
        <v>598</v>
      </c>
      <c r="D17" s="54">
        <v>1008</v>
      </c>
      <c r="E17" s="12"/>
      <c r="F17" s="12"/>
      <c r="G17" s="12"/>
      <c r="H17" s="163">
        <v>800</v>
      </c>
    </row>
    <row r="18" spans="1:8" ht="19.5" customHeight="1">
      <c r="A18" s="57"/>
      <c r="B18" s="34">
        <v>630</v>
      </c>
      <c r="C18" s="25" t="s">
        <v>599</v>
      </c>
      <c r="D18" s="54">
        <v>1009</v>
      </c>
      <c r="E18" s="12"/>
      <c r="F18" s="12"/>
      <c r="G18" s="12"/>
      <c r="H18" s="163"/>
    </row>
    <row r="19" spans="1:8" ht="19.5" customHeight="1">
      <c r="A19" s="57"/>
      <c r="B19" s="34">
        <v>631</v>
      </c>
      <c r="C19" s="25" t="s">
        <v>600</v>
      </c>
      <c r="D19" s="54">
        <v>1010</v>
      </c>
      <c r="E19" s="12"/>
      <c r="F19" s="12"/>
      <c r="G19" s="12"/>
      <c r="H19" s="163"/>
    </row>
    <row r="20" spans="1:8" ht="19.5" customHeight="1">
      <c r="A20" s="57"/>
      <c r="B20" s="34" t="s">
        <v>601</v>
      </c>
      <c r="C20" s="25" t="s">
        <v>602</v>
      </c>
      <c r="D20" s="54">
        <v>1011</v>
      </c>
      <c r="E20" s="12">
        <v>300</v>
      </c>
      <c r="F20" s="12">
        <v>600</v>
      </c>
      <c r="G20" s="12">
        <v>1100</v>
      </c>
      <c r="H20" s="163">
        <v>1300</v>
      </c>
    </row>
    <row r="21" spans="1:8" ht="25.5" customHeight="1">
      <c r="A21" s="57"/>
      <c r="B21" s="34" t="s">
        <v>603</v>
      </c>
      <c r="C21" s="25" t="s">
        <v>604</v>
      </c>
      <c r="D21" s="54">
        <v>1012</v>
      </c>
      <c r="E21" s="12"/>
      <c r="F21" s="12"/>
      <c r="G21" s="12"/>
      <c r="H21" s="163"/>
    </row>
    <row r="22" spans="1:8" ht="19.5" customHeight="1">
      <c r="A22" s="57"/>
      <c r="B22" s="34"/>
      <c r="C22" s="19" t="s">
        <v>605</v>
      </c>
      <c r="D22" s="54">
        <v>1013</v>
      </c>
      <c r="E22" s="12">
        <v>56738</v>
      </c>
      <c r="F22" s="12">
        <v>100316</v>
      </c>
      <c r="G22" s="12">
        <v>128779</v>
      </c>
      <c r="H22" s="163">
        <v>168784</v>
      </c>
    </row>
    <row r="23" spans="1:8" ht="19.5" customHeight="1">
      <c r="A23" s="57"/>
      <c r="B23" s="34">
        <v>50</v>
      </c>
      <c r="C23" s="25" t="s">
        <v>606</v>
      </c>
      <c r="D23" s="54">
        <v>1014</v>
      </c>
      <c r="E23" s="12">
        <v>26000</v>
      </c>
      <c r="F23" s="12">
        <v>32000</v>
      </c>
      <c r="G23" s="12">
        <v>34300</v>
      </c>
      <c r="H23" s="163">
        <v>49000</v>
      </c>
    </row>
    <row r="24" spans="1:8" ht="19.5" customHeight="1">
      <c r="A24" s="57"/>
      <c r="B24" s="34">
        <v>51</v>
      </c>
      <c r="C24" s="25" t="s">
        <v>607</v>
      </c>
      <c r="D24" s="54">
        <v>1015</v>
      </c>
      <c r="E24" s="12">
        <v>6000</v>
      </c>
      <c r="F24" s="12">
        <v>13240</v>
      </c>
      <c r="G24" s="12">
        <v>18900</v>
      </c>
      <c r="H24" s="163">
        <v>23240</v>
      </c>
    </row>
    <row r="25" spans="1:8" ht="25.5" customHeight="1">
      <c r="A25" s="57"/>
      <c r="B25" s="34">
        <v>52</v>
      </c>
      <c r="C25" s="25" t="s">
        <v>608</v>
      </c>
      <c r="D25" s="54">
        <v>1016</v>
      </c>
      <c r="E25" s="12">
        <v>16038</v>
      </c>
      <c r="F25" s="12">
        <v>33276</v>
      </c>
      <c r="G25" s="12">
        <v>50679</v>
      </c>
      <c r="H25" s="163">
        <v>67268</v>
      </c>
    </row>
    <row r="26" spans="1:8" ht="19.5" customHeight="1">
      <c r="A26" s="57"/>
      <c r="B26" s="34">
        <v>520</v>
      </c>
      <c r="C26" s="25" t="s">
        <v>609</v>
      </c>
      <c r="D26" s="54">
        <v>1017</v>
      </c>
      <c r="E26" s="12">
        <v>12973</v>
      </c>
      <c r="F26" s="12">
        <v>26568</v>
      </c>
      <c r="G26" s="12">
        <v>40028</v>
      </c>
      <c r="H26" s="163">
        <v>53413</v>
      </c>
    </row>
    <row r="27" spans="1:8" ht="19.5" customHeight="1">
      <c r="A27" s="57"/>
      <c r="B27" s="34">
        <v>521</v>
      </c>
      <c r="C27" s="25" t="s">
        <v>610</v>
      </c>
      <c r="D27" s="54">
        <v>1018</v>
      </c>
      <c r="E27" s="12">
        <v>2160</v>
      </c>
      <c r="F27" s="12">
        <v>4423</v>
      </c>
      <c r="G27" s="12">
        <v>6665</v>
      </c>
      <c r="H27" s="163">
        <v>8893</v>
      </c>
    </row>
    <row r="28" spans="1:8" ht="19.5" customHeight="1">
      <c r="A28" s="57"/>
      <c r="B28" s="34" t="s">
        <v>869</v>
      </c>
      <c r="C28" s="25" t="s">
        <v>612</v>
      </c>
      <c r="D28" s="54">
        <v>1019</v>
      </c>
      <c r="E28" s="12">
        <v>905</v>
      </c>
      <c r="F28" s="12">
        <v>2285</v>
      </c>
      <c r="G28" s="12">
        <v>3986</v>
      </c>
      <c r="H28" s="163">
        <v>4962</v>
      </c>
    </row>
    <row r="29" spans="1:8" ht="19.5" customHeight="1">
      <c r="A29" s="57"/>
      <c r="B29" s="34">
        <v>540</v>
      </c>
      <c r="C29" s="25" t="s">
        <v>613</v>
      </c>
      <c r="D29" s="54">
        <v>1020</v>
      </c>
      <c r="E29" s="12">
        <v>1700</v>
      </c>
      <c r="F29" s="12">
        <v>4000</v>
      </c>
      <c r="G29" s="12">
        <v>5100</v>
      </c>
      <c r="H29" s="163">
        <v>6800</v>
      </c>
    </row>
    <row r="30" spans="1:8" ht="25.5" customHeight="1">
      <c r="A30" s="57"/>
      <c r="B30" s="34" t="s">
        <v>614</v>
      </c>
      <c r="C30" s="25" t="s">
        <v>615</v>
      </c>
      <c r="D30" s="54">
        <v>1021</v>
      </c>
      <c r="E30" s="12"/>
      <c r="F30" s="12"/>
      <c r="G30" s="12"/>
      <c r="H30" s="163"/>
    </row>
    <row r="31" spans="1:8" ht="19.5" customHeight="1">
      <c r="A31" s="57"/>
      <c r="B31" s="34">
        <v>53</v>
      </c>
      <c r="C31" s="25" t="s">
        <v>616</v>
      </c>
      <c r="D31" s="54">
        <v>1022</v>
      </c>
      <c r="E31" s="12">
        <v>3000</v>
      </c>
      <c r="F31" s="12">
        <v>8800</v>
      </c>
      <c r="G31" s="12">
        <v>9800</v>
      </c>
      <c r="H31" s="163">
        <v>10340</v>
      </c>
    </row>
    <row r="32" spans="1:8" ht="19.5" customHeight="1">
      <c r="A32" s="57"/>
      <c r="B32" s="34" t="s">
        <v>617</v>
      </c>
      <c r="C32" s="25" t="s">
        <v>618</v>
      </c>
      <c r="D32" s="54">
        <v>1023</v>
      </c>
      <c r="E32" s="12"/>
      <c r="F32" s="12"/>
      <c r="G32" s="12"/>
      <c r="H32" s="163">
        <v>1000</v>
      </c>
    </row>
    <row r="33" spans="1:8" ht="19.5" customHeight="1">
      <c r="A33" s="57"/>
      <c r="B33" s="34">
        <v>55</v>
      </c>
      <c r="C33" s="25" t="s">
        <v>619</v>
      </c>
      <c r="D33" s="54">
        <v>1024</v>
      </c>
      <c r="E33" s="12">
        <v>4000</v>
      </c>
      <c r="F33" s="12">
        <v>9000</v>
      </c>
      <c r="G33" s="12">
        <v>10000</v>
      </c>
      <c r="H33" s="163">
        <v>11136</v>
      </c>
    </row>
    <row r="34" spans="1:8" ht="19.5" customHeight="1">
      <c r="A34" s="57"/>
      <c r="B34" s="34"/>
      <c r="C34" s="19" t="s">
        <v>620</v>
      </c>
      <c r="D34" s="54">
        <v>1025</v>
      </c>
      <c r="E34" s="12">
        <v>4562</v>
      </c>
      <c r="F34" s="12">
        <v>4184</v>
      </c>
      <c r="G34" s="12">
        <v>3963</v>
      </c>
      <c r="H34" s="163">
        <v>6</v>
      </c>
    </row>
    <row r="35" spans="1:8" ht="19.5" customHeight="1">
      <c r="A35" s="57"/>
      <c r="B35" s="34"/>
      <c r="C35" s="19" t="s">
        <v>621</v>
      </c>
      <c r="D35" s="54">
        <v>1026</v>
      </c>
      <c r="E35" s="12"/>
      <c r="F35" s="12"/>
      <c r="G35" s="12"/>
      <c r="H35" s="163"/>
    </row>
    <row r="36" spans="1:8" ht="19.5" customHeight="1">
      <c r="A36" s="57"/>
      <c r="B36" s="872"/>
      <c r="C36" s="21" t="s">
        <v>622</v>
      </c>
      <c r="D36" s="788">
        <v>1027</v>
      </c>
      <c r="E36" s="852">
        <v>200</v>
      </c>
      <c r="F36" s="852">
        <v>300</v>
      </c>
      <c r="G36" s="852">
        <v>450</v>
      </c>
      <c r="H36" s="854">
        <v>600</v>
      </c>
    </row>
    <row r="37" spans="1:8" ht="10.5" customHeight="1">
      <c r="A37" s="57"/>
      <c r="B37" s="872"/>
      <c r="C37" s="22" t="s">
        <v>623</v>
      </c>
      <c r="D37" s="788"/>
      <c r="E37" s="853"/>
      <c r="F37" s="853"/>
      <c r="G37" s="853"/>
      <c r="H37" s="855"/>
    </row>
    <row r="38" spans="1:8" ht="24" customHeight="1">
      <c r="A38" s="57"/>
      <c r="B38" s="34" t="s">
        <v>624</v>
      </c>
      <c r="C38" s="25" t="s">
        <v>625</v>
      </c>
      <c r="D38" s="54">
        <v>1028</v>
      </c>
      <c r="E38" s="12"/>
      <c r="F38" s="12"/>
      <c r="G38" s="12"/>
      <c r="H38" s="163"/>
    </row>
    <row r="39" spans="1:8" ht="19.5" customHeight="1">
      <c r="A39" s="57"/>
      <c r="B39" s="34">
        <v>662</v>
      </c>
      <c r="C39" s="25" t="s">
        <v>626</v>
      </c>
      <c r="D39" s="54">
        <v>1029</v>
      </c>
      <c r="E39" s="12">
        <v>200</v>
      </c>
      <c r="F39" s="12">
        <v>300</v>
      </c>
      <c r="G39" s="12">
        <v>450</v>
      </c>
      <c r="H39" s="163">
        <v>600</v>
      </c>
    </row>
    <row r="40" spans="1:8" ht="19.5" customHeight="1">
      <c r="A40" s="57"/>
      <c r="B40" s="34" t="s">
        <v>106</v>
      </c>
      <c r="C40" s="25" t="s">
        <v>627</v>
      </c>
      <c r="D40" s="54">
        <v>1030</v>
      </c>
      <c r="E40" s="12"/>
      <c r="F40" s="12"/>
      <c r="G40" s="12"/>
      <c r="H40" s="163"/>
    </row>
    <row r="41" spans="1:8" ht="19.5" customHeight="1">
      <c r="A41" s="57"/>
      <c r="B41" s="34" t="s">
        <v>628</v>
      </c>
      <c r="C41" s="25" t="s">
        <v>629</v>
      </c>
      <c r="D41" s="54">
        <v>1031</v>
      </c>
      <c r="E41" s="12"/>
      <c r="F41" s="12"/>
      <c r="G41" s="12"/>
      <c r="H41" s="163"/>
    </row>
    <row r="42" spans="1:8" ht="19.5" customHeight="1">
      <c r="A42" s="57"/>
      <c r="B42" s="872"/>
      <c r="C42" s="21" t="s">
        <v>630</v>
      </c>
      <c r="D42" s="788">
        <v>1032</v>
      </c>
      <c r="E42" s="852">
        <v>50</v>
      </c>
      <c r="F42" s="852">
        <v>100</v>
      </c>
      <c r="G42" s="852">
        <v>100</v>
      </c>
      <c r="H42" s="854">
        <v>100</v>
      </c>
    </row>
    <row r="43" spans="1:8" ht="10.5" customHeight="1">
      <c r="A43" s="57"/>
      <c r="B43" s="872"/>
      <c r="C43" s="22" t="s">
        <v>631</v>
      </c>
      <c r="D43" s="788"/>
      <c r="E43" s="853"/>
      <c r="F43" s="853"/>
      <c r="G43" s="853"/>
      <c r="H43" s="855"/>
    </row>
    <row r="44" spans="1:8" ht="27.75" customHeight="1">
      <c r="A44" s="57"/>
      <c r="B44" s="34" t="s">
        <v>632</v>
      </c>
      <c r="C44" s="25" t="s">
        <v>633</v>
      </c>
      <c r="D44" s="54">
        <v>1033</v>
      </c>
      <c r="E44" s="12"/>
      <c r="F44" s="12"/>
      <c r="G44" s="12"/>
      <c r="H44" s="163"/>
    </row>
    <row r="45" spans="1:8" ht="19.5" customHeight="1">
      <c r="A45" s="57"/>
      <c r="B45" s="34">
        <v>562</v>
      </c>
      <c r="C45" s="25" t="s">
        <v>634</v>
      </c>
      <c r="D45" s="54">
        <v>1034</v>
      </c>
      <c r="E45" s="12">
        <v>50</v>
      </c>
      <c r="F45" s="12">
        <v>100</v>
      </c>
      <c r="G45" s="12">
        <v>100</v>
      </c>
      <c r="H45" s="163">
        <v>100</v>
      </c>
    </row>
    <row r="46" spans="1:8" ht="19.5" customHeight="1">
      <c r="A46" s="57"/>
      <c r="B46" s="34" t="s">
        <v>131</v>
      </c>
      <c r="C46" s="25" t="s">
        <v>635</v>
      </c>
      <c r="D46" s="54">
        <v>1035</v>
      </c>
      <c r="E46" s="12"/>
      <c r="F46" s="12"/>
      <c r="G46" s="12"/>
      <c r="H46" s="163"/>
    </row>
    <row r="47" spans="1:8" ht="19.5" customHeight="1">
      <c r="A47" s="57"/>
      <c r="B47" s="34" t="s">
        <v>636</v>
      </c>
      <c r="C47" s="25" t="s">
        <v>637</v>
      </c>
      <c r="D47" s="54">
        <v>1036</v>
      </c>
      <c r="E47" s="12"/>
      <c r="F47" s="12"/>
      <c r="G47" s="12"/>
      <c r="H47" s="163"/>
    </row>
    <row r="48" spans="1:8" ht="19.5" customHeight="1">
      <c r="A48" s="57"/>
      <c r="B48" s="34"/>
      <c r="C48" s="19" t="s">
        <v>638</v>
      </c>
      <c r="D48" s="54">
        <v>1037</v>
      </c>
      <c r="E48" s="12">
        <v>150</v>
      </c>
      <c r="F48" s="12">
        <v>200</v>
      </c>
      <c r="G48" s="12">
        <v>350</v>
      </c>
      <c r="H48" s="163">
        <v>500</v>
      </c>
    </row>
    <row r="49" spans="1:8" ht="19.5" customHeight="1">
      <c r="A49" s="57"/>
      <c r="B49" s="34"/>
      <c r="C49" s="19" t="s">
        <v>639</v>
      </c>
      <c r="D49" s="54">
        <v>1038</v>
      </c>
      <c r="E49" s="12"/>
      <c r="F49" s="12"/>
      <c r="G49" s="12"/>
      <c r="H49" s="163"/>
    </row>
    <row r="50" spans="1:8" ht="28.5" customHeight="1">
      <c r="A50" s="57"/>
      <c r="B50" s="34" t="s">
        <v>640</v>
      </c>
      <c r="C50" s="19" t="s">
        <v>641</v>
      </c>
      <c r="D50" s="54">
        <v>1039</v>
      </c>
      <c r="E50" s="12"/>
      <c r="F50" s="12"/>
      <c r="G50" s="12"/>
      <c r="H50" s="163">
        <v>100</v>
      </c>
    </row>
    <row r="51" spans="1:8" ht="30" customHeight="1">
      <c r="A51" s="57"/>
      <c r="B51" s="34" t="s">
        <v>642</v>
      </c>
      <c r="C51" s="19" t="s">
        <v>643</v>
      </c>
      <c r="D51" s="54">
        <v>1040</v>
      </c>
      <c r="E51" s="12"/>
      <c r="F51" s="12"/>
      <c r="G51" s="12"/>
      <c r="H51" s="163">
        <v>300</v>
      </c>
    </row>
    <row r="52" spans="1:8" ht="19.5" customHeight="1">
      <c r="A52" s="57"/>
      <c r="B52" s="34">
        <v>67</v>
      </c>
      <c r="C52" s="19" t="s">
        <v>644</v>
      </c>
      <c r="D52" s="54">
        <v>1041</v>
      </c>
      <c r="E52" s="12">
        <v>180</v>
      </c>
      <c r="F52" s="12">
        <v>250</v>
      </c>
      <c r="G52" s="12">
        <v>300</v>
      </c>
      <c r="H52" s="163">
        <v>360</v>
      </c>
    </row>
    <row r="53" spans="1:8" ht="19.5" customHeight="1">
      <c r="A53" s="57"/>
      <c r="B53" s="34">
        <v>57</v>
      </c>
      <c r="C53" s="19" t="s">
        <v>645</v>
      </c>
      <c r="D53" s="54">
        <v>1042</v>
      </c>
      <c r="E53" s="12">
        <v>150</v>
      </c>
      <c r="F53" s="12">
        <v>250</v>
      </c>
      <c r="G53" s="12">
        <v>350</v>
      </c>
      <c r="H53" s="163">
        <v>400</v>
      </c>
    </row>
    <row r="54" spans="1:8" ht="19.5" customHeight="1">
      <c r="A54" s="57"/>
      <c r="B54" s="872"/>
      <c r="C54" s="21" t="s">
        <v>646</v>
      </c>
      <c r="D54" s="788">
        <v>1043</v>
      </c>
      <c r="E54" s="852">
        <v>61680</v>
      </c>
      <c r="F54" s="852">
        <v>105050</v>
      </c>
      <c r="G54" s="852">
        <v>133492</v>
      </c>
      <c r="H54" s="854">
        <v>169850</v>
      </c>
    </row>
    <row r="55" spans="1:8" ht="12" customHeight="1">
      <c r="A55" s="57"/>
      <c r="B55" s="872"/>
      <c r="C55" s="22" t="s">
        <v>647</v>
      </c>
      <c r="D55" s="788"/>
      <c r="E55" s="853"/>
      <c r="F55" s="853"/>
      <c r="G55" s="853"/>
      <c r="H55" s="855"/>
    </row>
    <row r="56" spans="1:8" ht="19.5" customHeight="1">
      <c r="A56" s="57"/>
      <c r="B56" s="872"/>
      <c r="C56" s="21" t="s">
        <v>648</v>
      </c>
      <c r="D56" s="788">
        <v>1044</v>
      </c>
      <c r="E56" s="852">
        <v>56938</v>
      </c>
      <c r="F56" s="852">
        <v>100666</v>
      </c>
      <c r="G56" s="852">
        <v>129229</v>
      </c>
      <c r="H56" s="854">
        <v>169584</v>
      </c>
    </row>
    <row r="57" spans="1:8" ht="13.5" customHeight="1">
      <c r="A57" s="57"/>
      <c r="B57" s="872"/>
      <c r="C57" s="22" t="s">
        <v>649</v>
      </c>
      <c r="D57" s="788"/>
      <c r="E57" s="853"/>
      <c r="F57" s="853"/>
      <c r="G57" s="853"/>
      <c r="H57" s="855"/>
    </row>
    <row r="58" spans="1:8" ht="19.5" customHeight="1">
      <c r="A58" s="57"/>
      <c r="B58" s="34"/>
      <c r="C58" s="19" t="s">
        <v>650</v>
      </c>
      <c r="D58" s="54">
        <v>1045</v>
      </c>
      <c r="E58" s="12">
        <v>4742</v>
      </c>
      <c r="F58" s="12">
        <v>4384</v>
      </c>
      <c r="G58" s="12">
        <v>4263</v>
      </c>
      <c r="H58" s="163">
        <v>266</v>
      </c>
    </row>
    <row r="59" spans="1:8" ht="19.5" customHeight="1">
      <c r="A59" s="57"/>
      <c r="B59" s="34"/>
      <c r="C59" s="19" t="s">
        <v>651</v>
      </c>
      <c r="D59" s="54">
        <v>1046</v>
      </c>
      <c r="E59" s="12"/>
      <c r="F59" s="12"/>
      <c r="G59" s="12"/>
      <c r="H59" s="163"/>
    </row>
    <row r="60" spans="1:8" ht="41.25" customHeight="1">
      <c r="A60" s="57"/>
      <c r="B60" s="34" t="s">
        <v>132</v>
      </c>
      <c r="C60" s="19" t="s">
        <v>652</v>
      </c>
      <c r="D60" s="54">
        <v>1047</v>
      </c>
      <c r="E60" s="12"/>
      <c r="F60" s="12"/>
      <c r="G60" s="12"/>
      <c r="H60" s="163"/>
    </row>
    <row r="61" spans="1:8" ht="42" customHeight="1">
      <c r="A61" s="57"/>
      <c r="B61" s="34" t="s">
        <v>653</v>
      </c>
      <c r="C61" s="19" t="s">
        <v>654</v>
      </c>
      <c r="D61" s="54">
        <v>1048</v>
      </c>
      <c r="E61" s="12"/>
      <c r="F61" s="12"/>
      <c r="G61" s="12"/>
      <c r="H61" s="163"/>
    </row>
    <row r="62" spans="1:8" ht="19.5" customHeight="1">
      <c r="A62" s="57"/>
      <c r="B62" s="872"/>
      <c r="C62" s="21" t="s">
        <v>655</v>
      </c>
      <c r="D62" s="788">
        <v>1049</v>
      </c>
      <c r="E62" s="852">
        <v>4742</v>
      </c>
      <c r="F62" s="852">
        <v>4384</v>
      </c>
      <c r="G62" s="852">
        <v>4263</v>
      </c>
      <c r="H62" s="854">
        <v>266</v>
      </c>
    </row>
    <row r="63" spans="1:8" ht="12.75" customHeight="1">
      <c r="A63" s="57"/>
      <c r="B63" s="872"/>
      <c r="C63" s="22" t="s">
        <v>656</v>
      </c>
      <c r="D63" s="788"/>
      <c r="E63" s="853"/>
      <c r="F63" s="853"/>
      <c r="G63" s="853"/>
      <c r="H63" s="855"/>
    </row>
    <row r="64" spans="1:8" ht="19.5" customHeight="1">
      <c r="A64" s="57"/>
      <c r="B64" s="872"/>
      <c r="C64" s="21" t="s">
        <v>657</v>
      </c>
      <c r="D64" s="788">
        <v>1050</v>
      </c>
      <c r="E64" s="852"/>
      <c r="F64" s="852"/>
      <c r="G64" s="852"/>
      <c r="H64" s="854"/>
    </row>
    <row r="65" spans="1:8" ht="10.5" customHeight="1">
      <c r="A65" s="57"/>
      <c r="B65" s="872"/>
      <c r="C65" s="22" t="s">
        <v>658</v>
      </c>
      <c r="D65" s="788"/>
      <c r="E65" s="853"/>
      <c r="F65" s="853"/>
      <c r="G65" s="853"/>
      <c r="H65" s="855"/>
    </row>
    <row r="66" spans="1:8" ht="19.5" customHeight="1">
      <c r="A66" s="57"/>
      <c r="B66" s="34"/>
      <c r="C66" s="19" t="s">
        <v>659</v>
      </c>
      <c r="D66" s="54"/>
      <c r="E66" s="12"/>
      <c r="F66" s="12"/>
      <c r="G66" s="12"/>
      <c r="H66" s="163"/>
    </row>
    <row r="67" spans="1:8" ht="19.5" customHeight="1">
      <c r="A67" s="57"/>
      <c r="B67" s="34">
        <v>721</v>
      </c>
      <c r="C67" s="25" t="s">
        <v>660</v>
      </c>
      <c r="D67" s="54">
        <v>1051</v>
      </c>
      <c r="E67" s="12"/>
      <c r="F67" s="12"/>
      <c r="G67" s="12"/>
      <c r="H67" s="163"/>
    </row>
    <row r="68" spans="1:8" ht="19.5" customHeight="1">
      <c r="A68" s="57"/>
      <c r="B68" s="34" t="s">
        <v>675</v>
      </c>
      <c r="C68" s="25" t="s">
        <v>661</v>
      </c>
      <c r="D68" s="54">
        <v>1052</v>
      </c>
      <c r="E68" s="12"/>
      <c r="F68" s="12"/>
      <c r="G68" s="12"/>
      <c r="H68" s="163"/>
    </row>
    <row r="69" spans="1:8" ht="19.5" customHeight="1">
      <c r="A69" s="57"/>
      <c r="B69" s="34" t="s">
        <v>676</v>
      </c>
      <c r="C69" s="25" t="s">
        <v>662</v>
      </c>
      <c r="D69" s="54">
        <v>1053</v>
      </c>
      <c r="E69" s="12"/>
      <c r="F69" s="12"/>
      <c r="G69" s="12"/>
      <c r="H69" s="163"/>
    </row>
    <row r="70" spans="1:8" ht="19.5" customHeight="1">
      <c r="A70" s="57"/>
      <c r="B70" s="34">
        <v>723</v>
      </c>
      <c r="C70" s="19" t="s">
        <v>663</v>
      </c>
      <c r="D70" s="54">
        <v>1054</v>
      </c>
      <c r="E70" s="12"/>
      <c r="F70" s="12"/>
      <c r="G70" s="12"/>
      <c r="H70" s="163"/>
    </row>
    <row r="71" spans="1:8" ht="19.5" customHeight="1">
      <c r="A71" s="57"/>
      <c r="B71" s="872"/>
      <c r="C71" s="21" t="s">
        <v>664</v>
      </c>
      <c r="D71" s="788">
        <v>1055</v>
      </c>
      <c r="E71" s="852">
        <v>4742</v>
      </c>
      <c r="F71" s="852">
        <v>4384</v>
      </c>
      <c r="G71" s="852">
        <v>4263</v>
      </c>
      <c r="H71" s="854">
        <v>266</v>
      </c>
    </row>
    <row r="72" spans="1:8" ht="12.75" customHeight="1">
      <c r="A72" s="57"/>
      <c r="B72" s="872"/>
      <c r="C72" s="22" t="s">
        <v>665</v>
      </c>
      <c r="D72" s="788"/>
      <c r="E72" s="853"/>
      <c r="F72" s="853"/>
      <c r="G72" s="853"/>
      <c r="H72" s="855"/>
    </row>
    <row r="73" spans="1:8" ht="19.5" customHeight="1">
      <c r="A73" s="57"/>
      <c r="B73" s="872"/>
      <c r="C73" s="21" t="s">
        <v>666</v>
      </c>
      <c r="D73" s="788">
        <v>1056</v>
      </c>
      <c r="E73" s="852"/>
      <c r="F73" s="852"/>
      <c r="G73" s="852"/>
      <c r="H73" s="854"/>
    </row>
    <row r="74" spans="1:8" ht="12" customHeight="1">
      <c r="A74" s="57"/>
      <c r="B74" s="872"/>
      <c r="C74" s="22" t="s">
        <v>667</v>
      </c>
      <c r="D74" s="788"/>
      <c r="E74" s="853"/>
      <c r="F74" s="853"/>
      <c r="G74" s="853"/>
      <c r="H74" s="855"/>
    </row>
    <row r="75" spans="1:8" ht="19.5" customHeight="1">
      <c r="A75" s="57"/>
      <c r="B75" s="34"/>
      <c r="C75" s="25" t="s">
        <v>668</v>
      </c>
      <c r="D75" s="54">
        <v>1057</v>
      </c>
      <c r="E75" s="12"/>
      <c r="F75" s="12"/>
      <c r="G75" s="12"/>
      <c r="H75" s="163"/>
    </row>
    <row r="76" spans="1:8" ht="19.5" customHeight="1">
      <c r="A76" s="57"/>
      <c r="B76" s="34"/>
      <c r="C76" s="25" t="s">
        <v>870</v>
      </c>
      <c r="D76" s="54">
        <v>1058</v>
      </c>
      <c r="E76" s="12"/>
      <c r="F76" s="12"/>
      <c r="G76" s="12"/>
      <c r="H76" s="163"/>
    </row>
    <row r="77" spans="1:8" ht="19.5" customHeight="1">
      <c r="A77" s="57"/>
      <c r="B77" s="34"/>
      <c r="C77" s="25" t="s">
        <v>669</v>
      </c>
      <c r="D77" s="54">
        <v>1059</v>
      </c>
      <c r="E77" s="12"/>
      <c r="F77" s="12"/>
      <c r="G77" s="12"/>
      <c r="H77" s="163"/>
    </row>
    <row r="78" spans="1:8" ht="19.5" customHeight="1">
      <c r="A78" s="57"/>
      <c r="B78" s="34"/>
      <c r="C78" s="25" t="s">
        <v>670</v>
      </c>
      <c r="D78" s="54">
        <v>1060</v>
      </c>
      <c r="E78" s="12"/>
      <c r="F78" s="12"/>
      <c r="G78" s="12"/>
      <c r="H78" s="163"/>
    </row>
    <row r="79" spans="1:8" ht="19.5" customHeight="1">
      <c r="A79" s="57"/>
      <c r="B79" s="34"/>
      <c r="C79" s="25" t="s">
        <v>671</v>
      </c>
      <c r="D79" s="54"/>
      <c r="E79" s="12"/>
      <c r="F79" s="12"/>
      <c r="G79" s="12"/>
      <c r="H79" s="163"/>
    </row>
    <row r="80" spans="1:8" ht="19.5" customHeight="1">
      <c r="A80" s="57"/>
      <c r="B80" s="34"/>
      <c r="C80" s="25" t="s">
        <v>672</v>
      </c>
      <c r="D80" s="54">
        <v>1061</v>
      </c>
      <c r="E80" s="12"/>
      <c r="F80" s="12"/>
      <c r="G80" s="12"/>
      <c r="H80" s="163"/>
    </row>
    <row r="81" spans="1:8" ht="19.5" customHeight="1" thickBot="1">
      <c r="A81" s="57"/>
      <c r="B81" s="33"/>
      <c r="C81" s="55" t="s">
        <v>673</v>
      </c>
      <c r="D81" s="56">
        <v>1062</v>
      </c>
      <c r="E81" s="11"/>
      <c r="F81" s="11"/>
      <c r="G81" s="11"/>
      <c r="H81" s="164"/>
    </row>
  </sheetData>
  <sheetProtection/>
  <mergeCells count="60"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64">
      <selection activeCell="H65" sqref="H65"/>
    </sheetView>
  </sheetViews>
  <sheetFormatPr defaultColWidth="9.140625" defaultRowHeight="12.75"/>
  <cols>
    <col min="1" max="1" width="3.421875" style="51" customWidth="1"/>
    <col min="2" max="2" width="59.57421875" style="51" customWidth="1"/>
    <col min="3" max="3" width="9.421875" style="51" customWidth="1"/>
    <col min="4" max="7" width="15.7109375" style="1" customWidth="1"/>
    <col min="8" max="16384" width="9.140625" style="51" customWidth="1"/>
  </cols>
  <sheetData>
    <row r="1" ht="15.75">
      <c r="G1" s="152" t="s">
        <v>791</v>
      </c>
    </row>
    <row r="2" spans="2:7" s="4" customFormat="1" ht="21.75" customHeight="1">
      <c r="B2" s="798" t="s">
        <v>43</v>
      </c>
      <c r="C2" s="798"/>
      <c r="D2" s="798"/>
      <c r="E2" s="798"/>
      <c r="F2" s="798"/>
      <c r="G2" s="798"/>
    </row>
    <row r="3" spans="2:7" s="4" customFormat="1" ht="14.25" customHeight="1">
      <c r="B3" s="799" t="s">
        <v>790</v>
      </c>
      <c r="C3" s="799"/>
      <c r="D3" s="799"/>
      <c r="E3" s="799"/>
      <c r="F3" s="799"/>
      <c r="G3" s="799"/>
    </row>
    <row r="4" spans="4:7" ht="16.5" thickBot="1">
      <c r="D4" s="51"/>
      <c r="E4" s="51"/>
      <c r="F4" s="51"/>
      <c r="G4" s="44" t="s">
        <v>195</v>
      </c>
    </row>
    <row r="5" spans="2:7" ht="19.5" customHeight="1">
      <c r="B5" s="890" t="s">
        <v>680</v>
      </c>
      <c r="C5" s="892" t="s">
        <v>40</v>
      </c>
      <c r="D5" s="861" t="s">
        <v>63</v>
      </c>
      <c r="E5" s="862"/>
      <c r="F5" s="862"/>
      <c r="G5" s="863"/>
    </row>
    <row r="6" spans="1:7" ht="36.75" customHeight="1">
      <c r="A6" s="220"/>
      <c r="B6" s="891"/>
      <c r="C6" s="893"/>
      <c r="D6" s="478" t="s">
        <v>792</v>
      </c>
      <c r="E6" s="479" t="s">
        <v>781</v>
      </c>
      <c r="F6" s="478" t="s">
        <v>793</v>
      </c>
      <c r="G6" s="480" t="s">
        <v>794</v>
      </c>
    </row>
    <row r="7" spans="1:7" ht="15" customHeight="1" thickBot="1">
      <c r="A7" s="220"/>
      <c r="B7" s="33">
        <v>1</v>
      </c>
      <c r="C7" s="30">
        <v>2</v>
      </c>
      <c r="D7" s="30">
        <v>3</v>
      </c>
      <c r="E7" s="30">
        <v>4</v>
      </c>
      <c r="F7" s="30">
        <v>5</v>
      </c>
      <c r="G7" s="59">
        <v>6</v>
      </c>
    </row>
    <row r="8" spans="1:7" s="68" customFormat="1" ht="19.5" customHeight="1">
      <c r="A8" s="77"/>
      <c r="B8" s="74" t="s">
        <v>681</v>
      </c>
      <c r="C8" s="481"/>
      <c r="D8" s="159"/>
      <c r="E8" s="159"/>
      <c r="F8" s="159"/>
      <c r="G8" s="160"/>
    </row>
    <row r="9" spans="1:7" s="68" customFormat="1" ht="19.5" customHeight="1">
      <c r="A9" s="77"/>
      <c r="B9" s="482" t="s">
        <v>682</v>
      </c>
      <c r="C9" s="483">
        <v>3001</v>
      </c>
      <c r="D9" s="484">
        <v>52902</v>
      </c>
      <c r="E9" s="485">
        <v>102010</v>
      </c>
      <c r="F9" s="486">
        <v>137900</v>
      </c>
      <c r="G9" s="487">
        <v>181400</v>
      </c>
    </row>
    <row r="10" spans="1:7" s="68" customFormat="1" ht="19.5" customHeight="1">
      <c r="A10" s="77"/>
      <c r="B10" s="75" t="s">
        <v>683</v>
      </c>
      <c r="C10" s="17">
        <v>3002</v>
      </c>
      <c r="D10" s="213">
        <v>52262</v>
      </c>
      <c r="E10" s="159">
        <v>100560</v>
      </c>
      <c r="F10" s="159">
        <v>135600</v>
      </c>
      <c r="G10" s="160">
        <v>178000</v>
      </c>
    </row>
    <row r="11" spans="1:7" s="68" customFormat="1" ht="19.5" customHeight="1">
      <c r="A11" s="77"/>
      <c r="B11" s="75" t="s">
        <v>684</v>
      </c>
      <c r="C11" s="17">
        <v>3003</v>
      </c>
      <c r="D11" s="159"/>
      <c r="E11" s="159"/>
      <c r="F11" s="159"/>
      <c r="G11" s="160"/>
    </row>
    <row r="12" spans="1:7" s="68" customFormat="1" ht="19.5" customHeight="1">
      <c r="A12" s="77"/>
      <c r="B12" s="75" t="s">
        <v>685</v>
      </c>
      <c r="C12" s="17">
        <v>3004</v>
      </c>
      <c r="D12" s="159">
        <v>20</v>
      </c>
      <c r="E12" s="159">
        <v>50</v>
      </c>
      <c r="F12" s="159">
        <v>100</v>
      </c>
      <c r="G12" s="160">
        <v>100</v>
      </c>
    </row>
    <row r="13" spans="1:7" s="68" customFormat="1" ht="19.5" customHeight="1">
      <c r="A13" s="77"/>
      <c r="B13" s="75" t="s">
        <v>847</v>
      </c>
      <c r="C13" s="17">
        <v>3005</v>
      </c>
      <c r="D13" s="159">
        <v>620</v>
      </c>
      <c r="E13" s="159">
        <v>1400</v>
      </c>
      <c r="F13" s="159">
        <v>2200</v>
      </c>
      <c r="G13" s="160">
        <v>3300</v>
      </c>
    </row>
    <row r="14" spans="1:7" s="68" customFormat="1" ht="19.5" customHeight="1">
      <c r="A14" s="77"/>
      <c r="B14" s="482" t="s">
        <v>686</v>
      </c>
      <c r="C14" s="488">
        <v>3006</v>
      </c>
      <c r="D14" s="486">
        <v>53662</v>
      </c>
      <c r="E14" s="486">
        <v>102310</v>
      </c>
      <c r="F14" s="486">
        <v>139600</v>
      </c>
      <c r="G14" s="487">
        <v>185400</v>
      </c>
    </row>
    <row r="15" spans="1:7" s="68" customFormat="1" ht="19.5" customHeight="1">
      <c r="A15" s="77"/>
      <c r="B15" s="75" t="s">
        <v>687</v>
      </c>
      <c r="C15" s="17">
        <v>3007</v>
      </c>
      <c r="D15" s="159">
        <v>32336</v>
      </c>
      <c r="E15" s="159">
        <v>57950</v>
      </c>
      <c r="F15" s="159">
        <v>77484</v>
      </c>
      <c r="G15" s="160">
        <v>105270</v>
      </c>
    </row>
    <row r="16" spans="1:7" s="68" customFormat="1" ht="19.5" customHeight="1">
      <c r="A16" s="77"/>
      <c r="B16" s="75" t="s">
        <v>688</v>
      </c>
      <c r="C16" s="17">
        <v>3008</v>
      </c>
      <c r="D16" s="159"/>
      <c r="E16" s="159"/>
      <c r="F16" s="159"/>
      <c r="G16" s="160"/>
    </row>
    <row r="17" spans="1:7" s="68" customFormat="1" ht="19.5" customHeight="1">
      <c r="A17" s="77"/>
      <c r="B17" s="75" t="s">
        <v>689</v>
      </c>
      <c r="C17" s="17">
        <v>3009</v>
      </c>
      <c r="D17" s="159">
        <v>16265</v>
      </c>
      <c r="E17" s="159">
        <v>33000</v>
      </c>
      <c r="F17" s="159">
        <v>50606</v>
      </c>
      <c r="G17" s="160">
        <v>64900</v>
      </c>
    </row>
    <row r="18" spans="1:7" s="68" customFormat="1" ht="19.5" customHeight="1">
      <c r="A18" s="77"/>
      <c r="B18" s="75" t="s">
        <v>690</v>
      </c>
      <c r="C18" s="17">
        <v>3010</v>
      </c>
      <c r="D18" s="159"/>
      <c r="E18" s="159"/>
      <c r="F18" s="159"/>
      <c r="G18" s="160"/>
    </row>
    <row r="19" spans="1:7" s="68" customFormat="1" ht="19.5" customHeight="1">
      <c r="A19" s="77"/>
      <c r="B19" s="75" t="s">
        <v>691</v>
      </c>
      <c r="C19" s="17">
        <v>3011</v>
      </c>
      <c r="D19" s="214"/>
      <c r="E19" s="214"/>
      <c r="F19" s="214"/>
      <c r="G19" s="215"/>
    </row>
    <row r="20" spans="1:7" s="68" customFormat="1" ht="19.5" customHeight="1">
      <c r="A20" s="77"/>
      <c r="B20" s="75" t="s">
        <v>692</v>
      </c>
      <c r="C20" s="17">
        <v>3012</v>
      </c>
      <c r="D20" s="159"/>
      <c r="E20" s="159">
        <v>1910</v>
      </c>
      <c r="F20" s="159">
        <v>1910</v>
      </c>
      <c r="G20" s="160">
        <v>1910</v>
      </c>
    </row>
    <row r="21" spans="1:7" s="68" customFormat="1" ht="19.5" customHeight="1">
      <c r="A21" s="77"/>
      <c r="B21" s="75" t="s">
        <v>693</v>
      </c>
      <c r="C21" s="17">
        <v>3013</v>
      </c>
      <c r="D21" s="159">
        <v>5061</v>
      </c>
      <c r="E21" s="159">
        <v>9450</v>
      </c>
      <c r="F21" s="159">
        <v>9600</v>
      </c>
      <c r="G21" s="160">
        <v>13320</v>
      </c>
    </row>
    <row r="22" spans="1:7" s="68" customFormat="1" ht="19.5" customHeight="1">
      <c r="A22" s="77"/>
      <c r="B22" s="75" t="s">
        <v>845</v>
      </c>
      <c r="C22" s="17">
        <v>3014</v>
      </c>
      <c r="D22" s="213"/>
      <c r="E22" s="213"/>
      <c r="F22" s="213"/>
      <c r="G22" s="216"/>
    </row>
    <row r="23" spans="1:7" s="68" customFormat="1" ht="19.5" customHeight="1">
      <c r="A23" s="77"/>
      <c r="B23" s="75" t="s">
        <v>694</v>
      </c>
      <c r="C23" s="17">
        <v>3015</v>
      </c>
      <c r="D23" s="159"/>
      <c r="E23" s="159"/>
      <c r="F23" s="159"/>
      <c r="G23" s="160"/>
    </row>
    <row r="24" spans="1:7" s="68" customFormat="1" ht="19.5" customHeight="1">
      <c r="A24" s="77"/>
      <c r="B24" s="75" t="s">
        <v>695</v>
      </c>
      <c r="C24" s="17">
        <v>3016</v>
      </c>
      <c r="D24" s="159">
        <v>760</v>
      </c>
      <c r="E24" s="159">
        <v>300</v>
      </c>
      <c r="F24" s="159">
        <v>1700</v>
      </c>
      <c r="G24" s="160">
        <v>4000</v>
      </c>
    </row>
    <row r="25" spans="1:7" s="68" customFormat="1" ht="19.5" customHeight="1">
      <c r="A25" s="77"/>
      <c r="B25" s="76" t="s">
        <v>696</v>
      </c>
      <c r="C25" s="17"/>
      <c r="D25" s="159"/>
      <c r="E25" s="159"/>
      <c r="F25" s="159"/>
      <c r="G25" s="160"/>
    </row>
    <row r="26" spans="1:7" s="68" customFormat="1" ht="19.5" customHeight="1">
      <c r="A26" s="77"/>
      <c r="B26" s="482" t="s">
        <v>129</v>
      </c>
      <c r="C26" s="488">
        <v>3017</v>
      </c>
      <c r="D26" s="486"/>
      <c r="E26" s="486"/>
      <c r="F26" s="486"/>
      <c r="G26" s="487"/>
    </row>
    <row r="27" spans="1:7" s="68" customFormat="1" ht="19.5" customHeight="1">
      <c r="A27" s="77"/>
      <c r="B27" s="75" t="s">
        <v>697</v>
      </c>
      <c r="C27" s="17">
        <v>3018</v>
      </c>
      <c r="D27" s="159"/>
      <c r="E27" s="159"/>
      <c r="F27" s="159"/>
      <c r="G27" s="160"/>
    </row>
    <row r="28" spans="1:7" s="68" customFormat="1" ht="27.75" customHeight="1">
      <c r="A28" s="77"/>
      <c r="B28" s="75" t="s">
        <v>698</v>
      </c>
      <c r="C28" s="17">
        <v>3019</v>
      </c>
      <c r="D28" s="159"/>
      <c r="E28" s="159"/>
      <c r="F28" s="159"/>
      <c r="G28" s="160"/>
    </row>
    <row r="29" spans="1:7" s="68" customFormat="1" ht="19.5" customHeight="1">
      <c r="A29" s="77"/>
      <c r="B29" s="75" t="s">
        <v>699</v>
      </c>
      <c r="C29" s="17">
        <v>3020</v>
      </c>
      <c r="D29" s="159"/>
      <c r="E29" s="159"/>
      <c r="F29" s="159"/>
      <c r="G29" s="160"/>
    </row>
    <row r="30" spans="1:7" s="68" customFormat="1" ht="19.5" customHeight="1">
      <c r="A30" s="77"/>
      <c r="B30" s="75" t="s">
        <v>700</v>
      </c>
      <c r="C30" s="17">
        <v>3021</v>
      </c>
      <c r="D30" s="159"/>
      <c r="E30" s="159"/>
      <c r="F30" s="159"/>
      <c r="G30" s="160"/>
    </row>
    <row r="31" spans="1:7" s="68" customFormat="1" ht="19.5" customHeight="1">
      <c r="A31" s="77"/>
      <c r="B31" s="75" t="s">
        <v>32</v>
      </c>
      <c r="C31" s="17">
        <v>3022</v>
      </c>
      <c r="D31" s="159"/>
      <c r="E31" s="159"/>
      <c r="F31" s="159"/>
      <c r="G31" s="160"/>
    </row>
    <row r="32" spans="1:7" s="68" customFormat="1" ht="19.5" customHeight="1">
      <c r="A32" s="77"/>
      <c r="B32" s="482" t="s">
        <v>130</v>
      </c>
      <c r="C32" s="488">
        <v>3023</v>
      </c>
      <c r="D32" s="489"/>
      <c r="E32" s="489"/>
      <c r="F32" s="489"/>
      <c r="G32" s="490"/>
    </row>
    <row r="33" spans="1:7" s="68" customFormat="1" ht="19.5" customHeight="1">
      <c r="A33" s="77"/>
      <c r="B33" s="75" t="s">
        <v>701</v>
      </c>
      <c r="C33" s="17">
        <v>3024</v>
      </c>
      <c r="D33" s="159"/>
      <c r="E33" s="159"/>
      <c r="F33" s="159"/>
      <c r="G33" s="160"/>
    </row>
    <row r="34" spans="1:7" s="68" customFormat="1" ht="34.5" customHeight="1">
      <c r="A34" s="77"/>
      <c r="B34" s="75" t="s">
        <v>702</v>
      </c>
      <c r="C34" s="17">
        <v>3025</v>
      </c>
      <c r="D34" s="159"/>
      <c r="E34" s="159"/>
      <c r="F34" s="159"/>
      <c r="G34" s="160"/>
    </row>
    <row r="35" spans="1:7" s="68" customFormat="1" ht="19.5" customHeight="1">
      <c r="A35" s="77"/>
      <c r="B35" s="75" t="s">
        <v>703</v>
      </c>
      <c r="C35" s="17">
        <v>3026</v>
      </c>
      <c r="D35" s="213"/>
      <c r="E35" s="213"/>
      <c r="F35" s="213"/>
      <c r="G35" s="216"/>
    </row>
    <row r="36" spans="1:7" s="68" customFormat="1" ht="19.5" customHeight="1">
      <c r="A36" s="77"/>
      <c r="B36" s="75" t="s">
        <v>704</v>
      </c>
      <c r="C36" s="17">
        <v>3027</v>
      </c>
      <c r="D36" s="159"/>
      <c r="E36" s="159"/>
      <c r="F36" s="159"/>
      <c r="G36" s="160"/>
    </row>
    <row r="37" spans="1:7" s="68" customFormat="1" ht="19.5" customHeight="1">
      <c r="A37" s="77"/>
      <c r="B37" s="75" t="s">
        <v>705</v>
      </c>
      <c r="C37" s="17">
        <v>3028</v>
      </c>
      <c r="D37" s="159"/>
      <c r="E37" s="159"/>
      <c r="F37" s="159"/>
      <c r="G37" s="160"/>
    </row>
    <row r="38" spans="1:7" s="68" customFormat="1" ht="26.25" customHeight="1">
      <c r="A38" s="77"/>
      <c r="B38" s="76" t="s">
        <v>706</v>
      </c>
      <c r="C38" s="17"/>
      <c r="D38" s="159"/>
      <c r="E38" s="159"/>
      <c r="F38" s="159"/>
      <c r="G38" s="160"/>
    </row>
    <row r="39" spans="1:7" s="68" customFormat="1" ht="19.5" customHeight="1">
      <c r="A39" s="77"/>
      <c r="B39" s="482" t="s">
        <v>707</v>
      </c>
      <c r="C39" s="488">
        <v>3029</v>
      </c>
      <c r="D39" s="486"/>
      <c r="E39" s="486"/>
      <c r="F39" s="486"/>
      <c r="G39" s="487"/>
    </row>
    <row r="40" spans="1:7" s="68" customFormat="1" ht="19.5" customHeight="1">
      <c r="A40" s="77"/>
      <c r="B40" s="75" t="s">
        <v>33</v>
      </c>
      <c r="C40" s="17">
        <v>3030</v>
      </c>
      <c r="D40" s="159"/>
      <c r="E40" s="159"/>
      <c r="F40" s="159"/>
      <c r="G40" s="160"/>
    </row>
    <row r="41" spans="1:7" s="68" customFormat="1" ht="19.5" customHeight="1">
      <c r="A41" s="77"/>
      <c r="B41" s="75" t="s">
        <v>708</v>
      </c>
      <c r="C41" s="17">
        <v>3031</v>
      </c>
      <c r="D41" s="159"/>
      <c r="E41" s="159"/>
      <c r="F41" s="159"/>
      <c r="G41" s="160"/>
    </row>
    <row r="42" spans="1:7" s="68" customFormat="1" ht="19.5" customHeight="1">
      <c r="A42" s="77"/>
      <c r="B42" s="75" t="s">
        <v>709</v>
      </c>
      <c r="C42" s="17">
        <v>3032</v>
      </c>
      <c r="D42" s="159"/>
      <c r="E42" s="159"/>
      <c r="F42" s="159"/>
      <c r="G42" s="160"/>
    </row>
    <row r="43" spans="1:7" s="68" customFormat="1" ht="19.5" customHeight="1">
      <c r="A43" s="77"/>
      <c r="B43" s="75" t="s">
        <v>710</v>
      </c>
      <c r="C43" s="17">
        <v>3033</v>
      </c>
      <c r="D43" s="159"/>
      <c r="E43" s="159"/>
      <c r="F43" s="159"/>
      <c r="G43" s="160"/>
    </row>
    <row r="44" spans="1:7" s="68" customFormat="1" ht="19.5" customHeight="1">
      <c r="A44" s="77"/>
      <c r="B44" s="75" t="s">
        <v>711</v>
      </c>
      <c r="C44" s="17">
        <v>3034</v>
      </c>
      <c r="D44" s="159"/>
      <c r="E44" s="159"/>
      <c r="F44" s="159"/>
      <c r="G44" s="160"/>
    </row>
    <row r="45" spans="1:7" s="68" customFormat="1" ht="19.5" customHeight="1">
      <c r="A45" s="77"/>
      <c r="B45" s="75" t="s">
        <v>712</v>
      </c>
      <c r="C45" s="17">
        <v>3035</v>
      </c>
      <c r="D45" s="159"/>
      <c r="E45" s="159"/>
      <c r="F45" s="159"/>
      <c r="G45" s="160"/>
    </row>
    <row r="46" spans="1:7" s="68" customFormat="1" ht="19.5" customHeight="1">
      <c r="A46" s="77"/>
      <c r="B46" s="75" t="s">
        <v>846</v>
      </c>
      <c r="C46" s="17">
        <v>3036</v>
      </c>
      <c r="D46" s="159"/>
      <c r="E46" s="159"/>
      <c r="F46" s="159"/>
      <c r="G46" s="160"/>
    </row>
    <row r="47" spans="1:7" s="68" customFormat="1" ht="19.5" customHeight="1">
      <c r="A47" s="77"/>
      <c r="B47" s="482" t="s">
        <v>713</v>
      </c>
      <c r="C47" s="488">
        <v>3037</v>
      </c>
      <c r="D47" s="486"/>
      <c r="E47" s="486"/>
      <c r="F47" s="486"/>
      <c r="G47" s="487"/>
    </row>
    <row r="48" spans="1:7" s="68" customFormat="1" ht="19.5" customHeight="1">
      <c r="A48" s="77"/>
      <c r="B48" s="75" t="s">
        <v>714</v>
      </c>
      <c r="C48" s="17">
        <v>3038</v>
      </c>
      <c r="D48" s="159"/>
      <c r="E48" s="159"/>
      <c r="F48" s="159"/>
      <c r="G48" s="160"/>
    </row>
    <row r="49" spans="1:7" s="68" customFormat="1" ht="19.5" customHeight="1">
      <c r="A49" s="77"/>
      <c r="B49" s="75" t="s">
        <v>708</v>
      </c>
      <c r="C49" s="17">
        <v>3039</v>
      </c>
      <c r="D49" s="159"/>
      <c r="E49" s="159"/>
      <c r="F49" s="159"/>
      <c r="G49" s="160"/>
    </row>
    <row r="50" spans="1:7" s="68" customFormat="1" ht="19.5" customHeight="1">
      <c r="A50" s="77"/>
      <c r="B50" s="75" t="s">
        <v>709</v>
      </c>
      <c r="C50" s="17">
        <v>3040</v>
      </c>
      <c r="D50" s="159"/>
      <c r="E50" s="159"/>
      <c r="F50" s="159"/>
      <c r="G50" s="160"/>
    </row>
    <row r="51" spans="1:7" s="68" customFormat="1" ht="19.5" customHeight="1">
      <c r="A51" s="77"/>
      <c r="B51" s="75" t="s">
        <v>710</v>
      </c>
      <c r="C51" s="17">
        <v>3041</v>
      </c>
      <c r="D51" s="214"/>
      <c r="E51" s="214"/>
      <c r="F51" s="214"/>
      <c r="G51" s="215"/>
    </row>
    <row r="52" spans="1:7" s="68" customFormat="1" ht="19.5" customHeight="1">
      <c r="A52" s="77"/>
      <c r="B52" s="75" t="s">
        <v>711</v>
      </c>
      <c r="C52" s="54">
        <v>3042</v>
      </c>
      <c r="D52" s="159"/>
      <c r="E52" s="159"/>
      <c r="F52" s="159"/>
      <c r="G52" s="160"/>
    </row>
    <row r="53" spans="1:7" s="68" customFormat="1" ht="19.5" customHeight="1">
      <c r="A53" s="77"/>
      <c r="B53" s="75" t="s">
        <v>715</v>
      </c>
      <c r="C53" s="54">
        <v>3043</v>
      </c>
      <c r="D53" s="159"/>
      <c r="E53" s="159"/>
      <c r="F53" s="159"/>
      <c r="G53" s="160"/>
    </row>
    <row r="54" spans="1:7" s="68" customFormat="1" ht="19.5" customHeight="1">
      <c r="A54" s="77"/>
      <c r="B54" s="75" t="s">
        <v>716</v>
      </c>
      <c r="C54" s="54">
        <v>3044</v>
      </c>
      <c r="D54" s="159"/>
      <c r="E54" s="159"/>
      <c r="F54" s="159"/>
      <c r="G54" s="160"/>
    </row>
    <row r="55" spans="1:7" s="68" customFormat="1" ht="19.5" customHeight="1">
      <c r="A55" s="77"/>
      <c r="B55" s="75" t="s">
        <v>717</v>
      </c>
      <c r="C55" s="54">
        <v>3045</v>
      </c>
      <c r="D55" s="159"/>
      <c r="E55" s="159"/>
      <c r="F55" s="159"/>
      <c r="G55" s="160"/>
    </row>
    <row r="56" spans="1:7" s="68" customFormat="1" ht="19.5" customHeight="1">
      <c r="A56" s="77"/>
      <c r="B56" s="75" t="s">
        <v>718</v>
      </c>
      <c r="C56" s="54">
        <v>3046</v>
      </c>
      <c r="D56" s="159"/>
      <c r="E56" s="159"/>
      <c r="F56" s="159"/>
      <c r="G56" s="160"/>
    </row>
    <row r="57" spans="1:7" s="68" customFormat="1" ht="19.5" customHeight="1">
      <c r="A57" s="77"/>
      <c r="B57" s="75" t="s">
        <v>719</v>
      </c>
      <c r="C57" s="54">
        <v>3047</v>
      </c>
      <c r="D57" s="158"/>
      <c r="E57" s="158"/>
      <c r="F57" s="158"/>
      <c r="G57" s="221"/>
    </row>
    <row r="58" spans="1:7" s="68" customFormat="1" ht="19.5" customHeight="1">
      <c r="A58" s="77"/>
      <c r="B58" s="76" t="s">
        <v>720</v>
      </c>
      <c r="C58" s="54">
        <v>3048</v>
      </c>
      <c r="D58" s="158">
        <v>52902</v>
      </c>
      <c r="E58" s="158">
        <v>102010</v>
      </c>
      <c r="F58" s="158">
        <v>137900</v>
      </c>
      <c r="G58" s="221">
        <v>181400</v>
      </c>
    </row>
    <row r="59" spans="1:7" s="68" customFormat="1" ht="19.5" customHeight="1">
      <c r="A59" s="77"/>
      <c r="B59" s="76" t="s">
        <v>721</v>
      </c>
      <c r="C59" s="54">
        <v>3049</v>
      </c>
      <c r="D59" s="158">
        <v>53662</v>
      </c>
      <c r="E59" s="158">
        <v>102310</v>
      </c>
      <c r="F59" s="158">
        <v>139600</v>
      </c>
      <c r="G59" s="221">
        <v>185400</v>
      </c>
    </row>
    <row r="60" spans="1:7" s="68" customFormat="1" ht="19.5" customHeight="1">
      <c r="A60" s="77"/>
      <c r="B60" s="482" t="s">
        <v>722</v>
      </c>
      <c r="C60" s="491">
        <v>3050</v>
      </c>
      <c r="D60" s="492"/>
      <c r="E60" s="492"/>
      <c r="F60" s="492"/>
      <c r="G60" s="493"/>
    </row>
    <row r="61" spans="1:7" s="68" customFormat="1" ht="19.5" customHeight="1">
      <c r="A61" s="77"/>
      <c r="B61" s="482" t="s">
        <v>723</v>
      </c>
      <c r="C61" s="491">
        <v>3051</v>
      </c>
      <c r="D61" s="492">
        <v>760</v>
      </c>
      <c r="E61" s="492">
        <v>300</v>
      </c>
      <c r="F61" s="492">
        <v>1700</v>
      </c>
      <c r="G61" s="493">
        <v>4000</v>
      </c>
    </row>
    <row r="62" spans="1:7" s="68" customFormat="1" ht="19.5" customHeight="1">
      <c r="A62" s="77"/>
      <c r="B62" s="482" t="s">
        <v>724</v>
      </c>
      <c r="C62" s="491">
        <v>3052</v>
      </c>
      <c r="D62" s="492">
        <v>16760</v>
      </c>
      <c r="E62" s="492">
        <v>16000</v>
      </c>
      <c r="F62" s="492">
        <v>15700</v>
      </c>
      <c r="G62" s="493">
        <v>14000</v>
      </c>
    </row>
    <row r="63" spans="1:7" s="68" customFormat="1" ht="24" customHeight="1">
      <c r="A63" s="77"/>
      <c r="B63" s="76" t="s">
        <v>725</v>
      </c>
      <c r="C63" s="54">
        <v>3053</v>
      </c>
      <c r="D63" s="158"/>
      <c r="E63" s="158"/>
      <c r="F63" s="158"/>
      <c r="G63" s="221"/>
    </row>
    <row r="64" spans="1:7" s="68" customFormat="1" ht="24" customHeight="1">
      <c r="A64" s="77"/>
      <c r="B64" s="76" t="s">
        <v>871</v>
      </c>
      <c r="C64" s="54">
        <v>3054</v>
      </c>
      <c r="D64" s="158"/>
      <c r="E64" s="158"/>
      <c r="F64" s="158"/>
      <c r="G64" s="221"/>
    </row>
    <row r="65" spans="2:7" s="68" customFormat="1" ht="19.5" customHeight="1">
      <c r="B65" s="494" t="s">
        <v>726</v>
      </c>
      <c r="C65" s="888">
        <v>3055</v>
      </c>
      <c r="D65" s="884">
        <v>16000</v>
      </c>
      <c r="E65" s="884">
        <v>15700</v>
      </c>
      <c r="F65" s="884">
        <v>14000</v>
      </c>
      <c r="G65" s="886">
        <v>10000</v>
      </c>
    </row>
    <row r="66" spans="2:7" s="68" customFormat="1" ht="13.5" customHeight="1" thickBot="1">
      <c r="B66" s="495" t="s">
        <v>727</v>
      </c>
      <c r="C66" s="889"/>
      <c r="D66" s="885"/>
      <c r="E66" s="885"/>
      <c r="F66" s="885"/>
      <c r="G66" s="887"/>
    </row>
    <row r="67" ht="15.75">
      <c r="B67" s="53"/>
    </row>
    <row r="68" ht="15.75">
      <c r="B68" s="53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28">
      <selection activeCell="F14" sqref="F14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23"/>
      <c r="C1" s="223"/>
      <c r="D1" s="223"/>
      <c r="E1" s="223"/>
      <c r="F1" s="223"/>
      <c r="G1" s="250" t="s">
        <v>359</v>
      </c>
    </row>
    <row r="2" spans="2:6" ht="15.75">
      <c r="B2" s="223"/>
      <c r="C2" s="223"/>
      <c r="D2" s="223"/>
      <c r="E2" s="223"/>
      <c r="F2" s="223"/>
    </row>
    <row r="5" spans="2:9" ht="22.5" customHeight="1">
      <c r="B5" s="895" t="s">
        <v>220</v>
      </c>
      <c r="C5" s="895"/>
      <c r="D5" s="895"/>
      <c r="E5" s="895"/>
      <c r="F5" s="895"/>
      <c r="G5" s="895"/>
      <c r="H5" s="224"/>
      <c r="I5" s="224"/>
    </row>
    <row r="6" spans="7:9" ht="15.75">
      <c r="G6" s="70"/>
      <c r="H6" s="70"/>
      <c r="I6" s="70"/>
    </row>
    <row r="7" ht="15.75" thickBot="1">
      <c r="G7" s="222" t="s">
        <v>45</v>
      </c>
    </row>
    <row r="8" spans="2:10" s="225" customFormat="1" ht="18" customHeight="1">
      <c r="B8" s="896" t="s">
        <v>795</v>
      </c>
      <c r="C8" s="897"/>
      <c r="D8" s="897"/>
      <c r="E8" s="897"/>
      <c r="F8" s="897"/>
      <c r="G8" s="898"/>
      <c r="J8" s="226"/>
    </row>
    <row r="9" spans="2:7" s="225" customFormat="1" ht="21.75" customHeight="1" thickBot="1">
      <c r="B9" s="899"/>
      <c r="C9" s="900"/>
      <c r="D9" s="900"/>
      <c r="E9" s="900"/>
      <c r="F9" s="900"/>
      <c r="G9" s="901"/>
    </row>
    <row r="10" spans="2:7" s="225" customFormat="1" ht="60.75" customHeight="1">
      <c r="B10" s="472" t="s">
        <v>221</v>
      </c>
      <c r="C10" s="476" t="s">
        <v>24</v>
      </c>
      <c r="D10" s="476" t="s">
        <v>222</v>
      </c>
      <c r="E10" s="476" t="s">
        <v>393</v>
      </c>
      <c r="F10" s="476" t="s">
        <v>223</v>
      </c>
      <c r="G10" s="477" t="s">
        <v>392</v>
      </c>
    </row>
    <row r="11" spans="2:7" s="225" customFormat="1" ht="17.25" customHeight="1" thickBot="1">
      <c r="B11" s="227"/>
      <c r="C11" s="249">
        <v>1</v>
      </c>
      <c r="D11" s="249">
        <v>2</v>
      </c>
      <c r="E11" s="249">
        <v>3</v>
      </c>
      <c r="F11" s="249" t="s">
        <v>224</v>
      </c>
      <c r="G11" s="228">
        <v>5</v>
      </c>
    </row>
    <row r="12" spans="2:7" s="225" customFormat="1" ht="33" customHeight="1">
      <c r="B12" s="229" t="s">
        <v>225</v>
      </c>
      <c r="C12" s="209"/>
      <c r="D12" s="209">
        <v>47024</v>
      </c>
      <c r="E12" s="209">
        <v>47024</v>
      </c>
      <c r="F12" s="230"/>
      <c r="G12" s="231"/>
    </row>
    <row r="13" spans="2:7" s="225" customFormat="1" ht="33" customHeight="1">
      <c r="B13" s="232" t="s">
        <v>226</v>
      </c>
      <c r="C13" s="154"/>
      <c r="D13" s="154"/>
      <c r="E13" s="154"/>
      <c r="F13" s="154"/>
      <c r="G13" s="233"/>
    </row>
    <row r="14" spans="2:7" s="225" customFormat="1" ht="33" customHeight="1" thickBot="1">
      <c r="B14" s="234" t="s">
        <v>21</v>
      </c>
      <c r="C14" s="156"/>
      <c r="D14" s="156"/>
      <c r="E14" s="156"/>
      <c r="F14" s="156"/>
      <c r="G14" s="235"/>
    </row>
    <row r="15" spans="2:7" s="225" customFormat="1" ht="42.75" customHeight="1" thickBot="1">
      <c r="B15" s="236"/>
      <c r="C15" s="237"/>
      <c r="D15" s="2"/>
      <c r="E15" s="238"/>
      <c r="F15" s="239" t="s">
        <v>45</v>
      </c>
      <c r="G15" s="239"/>
    </row>
    <row r="16" spans="2:8" s="225" customFormat="1" ht="33" customHeight="1">
      <c r="B16" s="902" t="s">
        <v>796</v>
      </c>
      <c r="C16" s="903"/>
      <c r="D16" s="903"/>
      <c r="E16" s="903"/>
      <c r="F16" s="904"/>
      <c r="G16" s="240"/>
      <c r="H16" s="241"/>
    </row>
    <row r="17" spans="2:7" s="225" customFormat="1" ht="18.75" thickBot="1">
      <c r="B17" s="473"/>
      <c r="C17" s="474" t="s">
        <v>227</v>
      </c>
      <c r="D17" s="474" t="s">
        <v>228</v>
      </c>
      <c r="E17" s="474" t="s">
        <v>229</v>
      </c>
      <c r="F17" s="475" t="s">
        <v>230</v>
      </c>
      <c r="G17" s="242"/>
    </row>
    <row r="18" spans="2:7" s="225" customFormat="1" ht="33" customHeight="1">
      <c r="B18" s="229" t="s">
        <v>225</v>
      </c>
      <c r="C18" s="230"/>
      <c r="D18" s="230"/>
      <c r="E18" s="230"/>
      <c r="F18" s="243"/>
      <c r="G18" s="244"/>
    </row>
    <row r="19" spans="2:8" ht="33" customHeight="1">
      <c r="B19" s="245" t="s">
        <v>226</v>
      </c>
      <c r="C19" s="154"/>
      <c r="D19" s="154"/>
      <c r="E19" s="210"/>
      <c r="F19" s="155"/>
      <c r="G19" s="244"/>
      <c r="H19" s="244"/>
    </row>
    <row r="20" spans="2:8" ht="33" customHeight="1" thickBot="1">
      <c r="B20" s="234" t="s">
        <v>21</v>
      </c>
      <c r="C20" s="156"/>
      <c r="D20" s="246"/>
      <c r="E20" s="247"/>
      <c r="F20" s="157"/>
      <c r="G20" s="244"/>
      <c r="H20" s="244"/>
    </row>
    <row r="21" ht="33" customHeight="1">
      <c r="G21" s="222"/>
    </row>
    <row r="22" spans="2:7" ht="18.75" customHeight="1">
      <c r="B22" s="894" t="s">
        <v>848</v>
      </c>
      <c r="C22" s="894"/>
      <c r="D22" s="894"/>
      <c r="E22" s="894"/>
      <c r="F22" s="894"/>
      <c r="G22" s="894"/>
    </row>
    <row r="23" ht="18.75" customHeight="1">
      <c r="B23" s="248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zoomScalePageLayoutView="0" workbookViewId="0" topLeftCell="A37">
      <selection activeCell="I41" sqref="I41"/>
    </sheetView>
  </sheetViews>
  <sheetFormatPr defaultColWidth="9.140625" defaultRowHeight="12.75"/>
  <cols>
    <col min="1" max="1" width="4.00390625" style="251" customWidth="1"/>
    <col min="2" max="2" width="7.7109375" style="251" customWidth="1"/>
    <col min="3" max="3" width="73.7109375" style="251" customWidth="1"/>
    <col min="4" max="9" width="20.7109375" style="251" customWidth="1"/>
    <col min="10" max="10" width="12.28125" style="251" customWidth="1"/>
    <col min="11" max="11" width="13.421875" style="251" customWidth="1"/>
    <col min="12" max="12" width="11.28125" style="251" customWidth="1"/>
    <col min="13" max="13" width="12.421875" style="251" customWidth="1"/>
    <col min="14" max="14" width="14.421875" style="251" customWidth="1"/>
    <col min="15" max="15" width="15.140625" style="251" customWidth="1"/>
    <col min="16" max="16" width="11.28125" style="251" customWidth="1"/>
    <col min="17" max="17" width="13.140625" style="251" customWidth="1"/>
    <col min="18" max="18" width="13.00390625" style="251" customWidth="1"/>
    <col min="19" max="19" width="14.140625" style="251" customWidth="1"/>
    <col min="20" max="20" width="26.57421875" style="251" customWidth="1"/>
    <col min="21" max="16384" width="9.140625" style="251" customWidth="1"/>
  </cols>
  <sheetData>
    <row r="1" ht="18">
      <c r="I1" s="274" t="s">
        <v>358</v>
      </c>
    </row>
    <row r="3" spans="2:9" ht="18">
      <c r="B3" s="915" t="s">
        <v>44</v>
      </c>
      <c r="C3" s="915"/>
      <c r="D3" s="915"/>
      <c r="E3" s="915"/>
      <c r="F3" s="915"/>
      <c r="G3" s="915"/>
      <c r="H3" s="915"/>
      <c r="I3" s="915"/>
    </row>
    <row r="4" spans="3:9" ht="16.5" thickBot="1">
      <c r="C4" s="252"/>
      <c r="D4" s="252"/>
      <c r="E4" s="252"/>
      <c r="F4" s="252"/>
      <c r="G4" s="252"/>
      <c r="H4" s="252"/>
      <c r="I4" s="253" t="s">
        <v>45</v>
      </c>
    </row>
    <row r="5" spans="2:23" ht="25.5" customHeight="1">
      <c r="B5" s="920" t="s">
        <v>253</v>
      </c>
      <c r="C5" s="913" t="s">
        <v>47</v>
      </c>
      <c r="D5" s="908" t="s">
        <v>797</v>
      </c>
      <c r="E5" s="918" t="s">
        <v>798</v>
      </c>
      <c r="F5" s="916" t="s">
        <v>799</v>
      </c>
      <c r="G5" s="911" t="s">
        <v>781</v>
      </c>
      <c r="H5" s="911" t="s">
        <v>782</v>
      </c>
      <c r="I5" s="922" t="s">
        <v>794</v>
      </c>
      <c r="J5" s="907"/>
      <c r="K5" s="275"/>
      <c r="L5" s="907"/>
      <c r="M5" s="910"/>
      <c r="N5" s="907"/>
      <c r="O5" s="910"/>
      <c r="P5" s="907"/>
      <c r="Q5" s="910"/>
      <c r="R5" s="910"/>
      <c r="S5" s="910"/>
      <c r="T5" s="255"/>
      <c r="U5" s="255"/>
      <c r="V5" s="255"/>
      <c r="W5" s="255"/>
    </row>
    <row r="6" spans="2:23" ht="36.75" customHeight="1" thickBot="1">
      <c r="B6" s="921"/>
      <c r="C6" s="914"/>
      <c r="D6" s="909"/>
      <c r="E6" s="919"/>
      <c r="F6" s="917"/>
      <c r="G6" s="912"/>
      <c r="H6" s="912"/>
      <c r="I6" s="923"/>
      <c r="J6" s="907"/>
      <c r="K6" s="276"/>
      <c r="L6" s="907"/>
      <c r="M6" s="907"/>
      <c r="N6" s="907"/>
      <c r="O6" s="910"/>
      <c r="P6" s="907"/>
      <c r="Q6" s="910"/>
      <c r="R6" s="910"/>
      <c r="S6" s="910"/>
      <c r="T6" s="255"/>
      <c r="U6" s="255"/>
      <c r="V6" s="255"/>
      <c r="W6" s="255"/>
    </row>
    <row r="7" spans="2:23" ht="36" customHeight="1">
      <c r="B7" s="256" t="s">
        <v>82</v>
      </c>
      <c r="C7" s="257" t="s">
        <v>112</v>
      </c>
      <c r="D7" s="258">
        <v>35736365</v>
      </c>
      <c r="E7" s="259">
        <v>34670962</v>
      </c>
      <c r="F7" s="258">
        <v>9370641</v>
      </c>
      <c r="G7" s="260">
        <v>19180251</v>
      </c>
      <c r="H7" s="260">
        <v>28896227</v>
      </c>
      <c r="I7" s="261">
        <v>38558627</v>
      </c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spans="2:23" ht="36" customHeight="1">
      <c r="B8" s="262" t="s">
        <v>83</v>
      </c>
      <c r="C8" s="263" t="s">
        <v>113</v>
      </c>
      <c r="D8" s="264">
        <v>49476672</v>
      </c>
      <c r="E8" s="265">
        <v>47923553</v>
      </c>
      <c r="F8" s="264">
        <v>12973339</v>
      </c>
      <c r="G8" s="266">
        <v>26567662</v>
      </c>
      <c r="H8" s="266">
        <v>40028412</v>
      </c>
      <c r="I8" s="267">
        <v>53412735</v>
      </c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</row>
    <row r="9" spans="2:23" ht="36" customHeight="1">
      <c r="B9" s="262" t="s">
        <v>84</v>
      </c>
      <c r="C9" s="263" t="s">
        <v>114</v>
      </c>
      <c r="D9" s="264">
        <v>57714538</v>
      </c>
      <c r="E9" s="265">
        <v>55902825</v>
      </c>
      <c r="F9" s="264">
        <v>15133400</v>
      </c>
      <c r="G9" s="266">
        <v>30991178</v>
      </c>
      <c r="H9" s="266">
        <v>46693143</v>
      </c>
      <c r="I9" s="267">
        <v>62305955</v>
      </c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</row>
    <row r="10" spans="2:23" ht="36" customHeight="1">
      <c r="B10" s="262" t="s">
        <v>85</v>
      </c>
      <c r="C10" s="263" t="s">
        <v>115</v>
      </c>
      <c r="D10" s="264">
        <v>52</v>
      </c>
      <c r="E10" s="265">
        <v>50</v>
      </c>
      <c r="F10" s="264">
        <v>51</v>
      </c>
      <c r="G10" s="266">
        <v>51</v>
      </c>
      <c r="H10" s="266">
        <v>51</v>
      </c>
      <c r="I10" s="267">
        <v>51</v>
      </c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</row>
    <row r="11" spans="2:23" ht="36" customHeight="1">
      <c r="B11" s="262" t="s">
        <v>116</v>
      </c>
      <c r="C11" s="268" t="s">
        <v>117</v>
      </c>
      <c r="D11" s="264">
        <v>43</v>
      </c>
      <c r="E11" s="265">
        <v>41</v>
      </c>
      <c r="F11" s="264">
        <v>43</v>
      </c>
      <c r="G11" s="266">
        <v>43</v>
      </c>
      <c r="H11" s="266">
        <v>43</v>
      </c>
      <c r="I11" s="267">
        <v>43</v>
      </c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2:23" ht="36" customHeight="1">
      <c r="B12" s="262" t="s">
        <v>118</v>
      </c>
      <c r="C12" s="268" t="s">
        <v>119</v>
      </c>
      <c r="D12" s="264">
        <v>9</v>
      </c>
      <c r="E12" s="265">
        <v>9</v>
      </c>
      <c r="F12" s="264">
        <v>8</v>
      </c>
      <c r="G12" s="266">
        <v>8</v>
      </c>
      <c r="H12" s="266">
        <v>8</v>
      </c>
      <c r="I12" s="267">
        <v>8</v>
      </c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2:23" ht="36" customHeight="1">
      <c r="B13" s="262" t="s">
        <v>74</v>
      </c>
      <c r="C13" s="269" t="s">
        <v>49</v>
      </c>
      <c r="D13" s="264"/>
      <c r="E13" s="265"/>
      <c r="F13" s="264"/>
      <c r="G13" s="266"/>
      <c r="H13" s="266"/>
      <c r="I13" s="267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</row>
    <row r="14" spans="2:23" ht="36" customHeight="1">
      <c r="B14" s="262" t="s">
        <v>75</v>
      </c>
      <c r="C14" s="269" t="s">
        <v>219</v>
      </c>
      <c r="D14" s="264"/>
      <c r="E14" s="265"/>
      <c r="F14" s="264"/>
      <c r="G14" s="266"/>
      <c r="H14" s="266"/>
      <c r="I14" s="267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</row>
    <row r="15" spans="2:23" ht="36" customHeight="1">
      <c r="B15" s="262" t="s">
        <v>76</v>
      </c>
      <c r="C15" s="269" t="s">
        <v>50</v>
      </c>
      <c r="D15" s="264"/>
      <c r="E15" s="265"/>
      <c r="F15" s="264"/>
      <c r="G15" s="266"/>
      <c r="H15" s="266"/>
      <c r="I15" s="267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2:23" ht="36" customHeight="1">
      <c r="B16" s="262" t="s">
        <v>120</v>
      </c>
      <c r="C16" s="269" t="s">
        <v>232</v>
      </c>
      <c r="D16" s="264"/>
      <c r="E16" s="265"/>
      <c r="F16" s="264"/>
      <c r="G16" s="266"/>
      <c r="H16" s="266"/>
      <c r="I16" s="267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</row>
    <row r="17" spans="2:23" ht="36" customHeight="1">
      <c r="B17" s="262" t="s">
        <v>77</v>
      </c>
      <c r="C17" s="263" t="s">
        <v>51</v>
      </c>
      <c r="D17" s="264">
        <v>2230000</v>
      </c>
      <c r="E17" s="265">
        <v>2230000</v>
      </c>
      <c r="F17" s="264">
        <v>625353</v>
      </c>
      <c r="G17" s="266">
        <v>1250706</v>
      </c>
      <c r="H17" s="266">
        <v>1876059</v>
      </c>
      <c r="I17" s="267">
        <v>2501412</v>
      </c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2:23" ht="36" customHeight="1">
      <c r="B18" s="262" t="s">
        <v>78</v>
      </c>
      <c r="C18" s="270" t="s">
        <v>218</v>
      </c>
      <c r="D18" s="264">
        <v>3</v>
      </c>
      <c r="E18" s="265">
        <v>3</v>
      </c>
      <c r="F18" s="264">
        <v>3</v>
      </c>
      <c r="G18" s="266">
        <v>3</v>
      </c>
      <c r="H18" s="266">
        <v>3</v>
      </c>
      <c r="I18" s="267">
        <v>3</v>
      </c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</row>
    <row r="19" spans="2:23" ht="36" customHeight="1">
      <c r="B19" s="262" t="s">
        <v>79</v>
      </c>
      <c r="C19" s="263" t="s">
        <v>52</v>
      </c>
      <c r="D19" s="264"/>
      <c r="E19" s="265"/>
      <c r="F19" s="264"/>
      <c r="G19" s="266"/>
      <c r="H19" s="266"/>
      <c r="I19" s="267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</row>
    <row r="20" spans="2:23" ht="36" customHeight="1">
      <c r="B20" s="262" t="s">
        <v>80</v>
      </c>
      <c r="C20" s="269" t="s">
        <v>231</v>
      </c>
      <c r="D20" s="264"/>
      <c r="E20" s="265"/>
      <c r="F20" s="264"/>
      <c r="G20" s="266"/>
      <c r="H20" s="266"/>
      <c r="I20" s="267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</row>
    <row r="21" spans="2:23" ht="36" customHeight="1">
      <c r="B21" s="262" t="s">
        <v>107</v>
      </c>
      <c r="C21" s="263" t="s">
        <v>90</v>
      </c>
      <c r="D21" s="264"/>
      <c r="E21" s="265"/>
      <c r="F21" s="264"/>
      <c r="G21" s="266"/>
      <c r="H21" s="266"/>
      <c r="I21" s="267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2:23" ht="36" customHeight="1">
      <c r="B22" s="262" t="s">
        <v>38</v>
      </c>
      <c r="C22" s="263" t="s">
        <v>234</v>
      </c>
      <c r="D22" s="264"/>
      <c r="E22" s="265"/>
      <c r="F22" s="264"/>
      <c r="G22" s="266"/>
      <c r="H22" s="266"/>
      <c r="I22" s="267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</row>
    <row r="23" spans="2:23" ht="36" customHeight="1">
      <c r="B23" s="262" t="s">
        <v>108</v>
      </c>
      <c r="C23" s="263" t="s">
        <v>340</v>
      </c>
      <c r="D23" s="264">
        <v>117732</v>
      </c>
      <c r="E23" s="265">
        <v>117732</v>
      </c>
      <c r="F23" s="264">
        <v>61320</v>
      </c>
      <c r="G23" s="266">
        <v>122640</v>
      </c>
      <c r="H23" s="266">
        <v>143080</v>
      </c>
      <c r="I23" s="267">
        <v>224840</v>
      </c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</row>
    <row r="24" spans="2:23" ht="36" customHeight="1">
      <c r="B24" s="262" t="s">
        <v>121</v>
      </c>
      <c r="C24" s="263" t="s">
        <v>339</v>
      </c>
      <c r="D24" s="264">
        <v>3</v>
      </c>
      <c r="E24" s="265">
        <v>3</v>
      </c>
      <c r="F24" s="264">
        <v>3</v>
      </c>
      <c r="G24" s="266">
        <v>3</v>
      </c>
      <c r="H24" s="266">
        <v>3</v>
      </c>
      <c r="I24" s="267">
        <v>3</v>
      </c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2:23" ht="36" customHeight="1">
      <c r="B25" s="262" t="s">
        <v>122</v>
      </c>
      <c r="C25" s="263" t="s">
        <v>198</v>
      </c>
      <c r="D25" s="264"/>
      <c r="E25" s="265"/>
      <c r="F25" s="264"/>
      <c r="G25" s="266"/>
      <c r="H25" s="266"/>
      <c r="I25" s="267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2:23" ht="36" customHeight="1">
      <c r="B26" s="262" t="s">
        <v>123</v>
      </c>
      <c r="C26" s="263" t="s">
        <v>233</v>
      </c>
      <c r="D26" s="264"/>
      <c r="E26" s="265"/>
      <c r="F26" s="264"/>
      <c r="G26" s="266"/>
      <c r="H26" s="266"/>
      <c r="I26" s="267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</row>
    <row r="27" spans="2:23" ht="36" customHeight="1">
      <c r="B27" s="262" t="s">
        <v>124</v>
      </c>
      <c r="C27" s="263" t="s">
        <v>53</v>
      </c>
      <c r="D27" s="264">
        <v>600000</v>
      </c>
      <c r="E27" s="265">
        <v>600000</v>
      </c>
      <c r="F27" s="264">
        <v>150000</v>
      </c>
      <c r="G27" s="266">
        <v>300000</v>
      </c>
      <c r="H27" s="266">
        <v>450000</v>
      </c>
      <c r="I27" s="267">
        <v>600000</v>
      </c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</row>
    <row r="28" spans="2:23" ht="36" customHeight="1">
      <c r="B28" s="262" t="s">
        <v>125</v>
      </c>
      <c r="C28" s="263" t="s">
        <v>41</v>
      </c>
      <c r="D28" s="264">
        <v>40000</v>
      </c>
      <c r="E28" s="265">
        <v>40000</v>
      </c>
      <c r="F28" s="264">
        <v>15000</v>
      </c>
      <c r="G28" s="266">
        <v>30000</v>
      </c>
      <c r="H28" s="266">
        <v>35000</v>
      </c>
      <c r="I28" s="267">
        <v>40000</v>
      </c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</row>
    <row r="29" spans="2:23" ht="36" customHeight="1">
      <c r="B29" s="262" t="s">
        <v>109</v>
      </c>
      <c r="C29" s="271" t="s">
        <v>42</v>
      </c>
      <c r="D29" s="264"/>
      <c r="E29" s="265"/>
      <c r="F29" s="264"/>
      <c r="G29" s="266"/>
      <c r="H29" s="266"/>
      <c r="I29" s="267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2:23" ht="36" customHeight="1">
      <c r="B30" s="262" t="s">
        <v>110</v>
      </c>
      <c r="C30" s="263" t="s">
        <v>54</v>
      </c>
      <c r="D30" s="264">
        <v>900000</v>
      </c>
      <c r="E30" s="265">
        <v>250000</v>
      </c>
      <c r="F30" s="264"/>
      <c r="G30" s="266"/>
      <c r="H30" s="266">
        <v>900000</v>
      </c>
      <c r="I30" s="267">
        <v>900000</v>
      </c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</row>
    <row r="31" spans="2:23" ht="36" customHeight="1">
      <c r="B31" s="262" t="s">
        <v>197</v>
      </c>
      <c r="C31" s="263" t="s">
        <v>382</v>
      </c>
      <c r="D31" s="264">
        <v>2</v>
      </c>
      <c r="E31" s="265">
        <v>3</v>
      </c>
      <c r="F31" s="264"/>
      <c r="G31" s="266"/>
      <c r="H31" s="266">
        <v>1</v>
      </c>
      <c r="I31" s="267">
        <v>2</v>
      </c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</row>
    <row r="32" spans="2:23" ht="36" customHeight="1">
      <c r="B32" s="262" t="s">
        <v>39</v>
      </c>
      <c r="C32" s="263" t="s">
        <v>55</v>
      </c>
      <c r="D32" s="264">
        <v>287806</v>
      </c>
      <c r="E32" s="265">
        <v>291000</v>
      </c>
      <c r="F32" s="264">
        <v>53255</v>
      </c>
      <c r="G32" s="266">
        <v>381765</v>
      </c>
      <c r="H32" s="266">
        <v>381765</v>
      </c>
      <c r="I32" s="267">
        <v>436000</v>
      </c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2:23" ht="36" customHeight="1">
      <c r="B33" s="262" t="s">
        <v>126</v>
      </c>
      <c r="C33" s="263" t="s">
        <v>396</v>
      </c>
      <c r="D33" s="264">
        <v>4</v>
      </c>
      <c r="E33" s="265">
        <v>4</v>
      </c>
      <c r="F33" s="264">
        <v>1</v>
      </c>
      <c r="G33" s="266">
        <v>3</v>
      </c>
      <c r="H33" s="266">
        <v>3</v>
      </c>
      <c r="I33" s="267">
        <v>4</v>
      </c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</row>
    <row r="34" spans="2:23" ht="36" customHeight="1">
      <c r="B34" s="262" t="s">
        <v>127</v>
      </c>
      <c r="C34" s="263" t="s">
        <v>56</v>
      </c>
      <c r="D34" s="264"/>
      <c r="E34" s="265"/>
      <c r="F34" s="264"/>
      <c r="G34" s="266"/>
      <c r="H34" s="266"/>
      <c r="I34" s="267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</row>
    <row r="35" spans="2:23" ht="36" customHeight="1">
      <c r="B35" s="262" t="s">
        <v>111</v>
      </c>
      <c r="C35" s="263" t="s">
        <v>57</v>
      </c>
      <c r="D35" s="264">
        <v>180000</v>
      </c>
      <c r="E35" s="265">
        <v>180000</v>
      </c>
      <c r="F35" s="264"/>
      <c r="G35" s="266">
        <v>200000</v>
      </c>
      <c r="H35" s="266">
        <v>200000</v>
      </c>
      <c r="I35" s="267">
        <v>200000</v>
      </c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</row>
    <row r="36" spans="2:23" ht="36" customHeight="1">
      <c r="B36" s="262" t="s">
        <v>128</v>
      </c>
      <c r="C36" s="263" t="s">
        <v>58</v>
      </c>
      <c r="D36" s="264"/>
      <c r="E36" s="265"/>
      <c r="F36" s="264"/>
      <c r="G36" s="266"/>
      <c r="H36" s="266"/>
      <c r="I36" s="267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</row>
    <row r="37" spans="2:23" ht="36" customHeight="1">
      <c r="B37" s="530" t="s">
        <v>383</v>
      </c>
      <c r="C37" s="529" t="s">
        <v>59</v>
      </c>
      <c r="D37" s="522">
        <v>60000</v>
      </c>
      <c r="E37" s="265">
        <v>60000</v>
      </c>
      <c r="F37" s="526"/>
      <c r="G37" s="266"/>
      <c r="H37" s="266"/>
      <c r="I37" s="528">
        <v>60000</v>
      </c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</row>
    <row r="38" spans="2:23" s="521" customFormat="1" ht="36" customHeight="1" thickBot="1">
      <c r="B38" s="518" t="s">
        <v>838</v>
      </c>
      <c r="C38" s="519" t="s">
        <v>839</v>
      </c>
      <c r="D38" s="523">
        <v>200000</v>
      </c>
      <c r="E38" s="524">
        <v>160416.68</v>
      </c>
      <c r="F38" s="525"/>
      <c r="G38" s="527">
        <v>60000</v>
      </c>
      <c r="H38" s="527">
        <v>60000</v>
      </c>
      <c r="I38" s="520">
        <v>120000</v>
      </c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</row>
    <row r="39" spans="2:23" ht="15">
      <c r="B39" s="254"/>
      <c r="C39" s="272"/>
      <c r="D39" s="272"/>
      <c r="E39" s="272"/>
      <c r="F39" s="272"/>
      <c r="G39" s="272"/>
      <c r="H39" s="272"/>
      <c r="I39" s="272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</row>
    <row r="40" spans="2:23" ht="19.5" customHeight="1">
      <c r="B40" s="254"/>
      <c r="C40" s="906" t="s">
        <v>235</v>
      </c>
      <c r="D40" s="906"/>
      <c r="E40" s="668"/>
      <c r="F40" s="666"/>
      <c r="G40" s="666"/>
      <c r="H40" s="667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</row>
    <row r="41" spans="2:23" ht="18.75" customHeight="1">
      <c r="B41" s="254"/>
      <c r="C41" s="905" t="s">
        <v>413</v>
      </c>
      <c r="D41" s="905"/>
      <c r="E41" s="905"/>
      <c r="F41" s="272"/>
      <c r="G41" s="272"/>
      <c r="H41" s="272"/>
      <c r="I41" s="666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</row>
    <row r="42" spans="2:23" ht="15">
      <c r="B42" s="254"/>
      <c r="C42" s="272"/>
      <c r="D42" s="272"/>
      <c r="E42" s="254"/>
      <c r="F42" s="272"/>
      <c r="G42" s="254"/>
      <c r="H42" s="254"/>
      <c r="I42" s="666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</row>
    <row r="43" spans="3:23" ht="24" customHeight="1">
      <c r="C43" s="273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</row>
    <row r="44" spans="2:23" ht="15">
      <c r="B44" s="254"/>
      <c r="C44" s="272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</row>
    <row r="45" spans="2:23" ht="15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2:23" ht="15">
      <c r="B46" s="254"/>
      <c r="C46" s="255"/>
      <c r="D46" s="272"/>
      <c r="E46" s="272"/>
      <c r="F46" s="272"/>
      <c r="G46" s="272"/>
      <c r="H46" s="272"/>
      <c r="I46" s="272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</row>
    <row r="47" spans="2:23" ht="15">
      <c r="B47" s="254"/>
      <c r="C47" s="255"/>
      <c r="D47" s="272"/>
      <c r="E47" s="272"/>
      <c r="F47" s="272"/>
      <c r="G47" s="272"/>
      <c r="H47" s="272"/>
      <c r="I47" s="272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</row>
    <row r="48" spans="2:23" ht="15">
      <c r="B48" s="254"/>
      <c r="C48" s="272"/>
      <c r="D48" s="272"/>
      <c r="E48" s="272"/>
      <c r="F48" s="272"/>
      <c r="G48" s="272"/>
      <c r="H48" s="272"/>
      <c r="I48" s="272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49" spans="2:23" ht="15">
      <c r="B49" s="254"/>
      <c r="C49" s="272"/>
      <c r="D49" s="272"/>
      <c r="E49" s="272"/>
      <c r="F49" s="272"/>
      <c r="G49" s="272"/>
      <c r="H49" s="272"/>
      <c r="I49" s="272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</row>
    <row r="50" spans="2:23" ht="15">
      <c r="B50" s="254"/>
      <c r="C50" s="272"/>
      <c r="D50" s="272"/>
      <c r="E50" s="272"/>
      <c r="F50" s="272"/>
      <c r="G50" s="272"/>
      <c r="H50" s="272"/>
      <c r="I50" s="272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</row>
    <row r="51" spans="2:15" ht="15">
      <c r="B51" s="254"/>
      <c r="C51" s="272"/>
      <c r="D51" s="272"/>
      <c r="E51" s="272"/>
      <c r="F51" s="272"/>
      <c r="G51" s="272"/>
      <c r="H51" s="272"/>
      <c r="I51" s="272"/>
      <c r="J51" s="255"/>
      <c r="K51" s="255"/>
      <c r="L51" s="255"/>
      <c r="M51" s="255"/>
      <c r="N51" s="255"/>
      <c r="O51" s="255"/>
    </row>
    <row r="52" spans="2:15" ht="15">
      <c r="B52" s="254"/>
      <c r="C52" s="272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</row>
    <row r="53" spans="2:15" ht="15">
      <c r="B53" s="254"/>
      <c r="C53" s="272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</row>
    <row r="54" spans="2:15" ht="15">
      <c r="B54" s="254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</row>
    <row r="55" spans="2:15" ht="15">
      <c r="B55" s="254"/>
      <c r="C55" s="255"/>
      <c r="D55" s="272"/>
      <c r="E55" s="272"/>
      <c r="F55" s="272"/>
      <c r="G55" s="272"/>
      <c r="H55" s="272"/>
      <c r="I55" s="272"/>
      <c r="J55" s="255"/>
      <c r="K55" s="255"/>
      <c r="L55" s="255"/>
      <c r="M55" s="255"/>
      <c r="N55" s="255"/>
      <c r="O55" s="255"/>
    </row>
    <row r="56" spans="2:15" ht="15">
      <c r="B56" s="254"/>
      <c r="C56" s="255"/>
      <c r="D56" s="272"/>
      <c r="E56" s="272"/>
      <c r="F56" s="272"/>
      <c r="G56" s="272"/>
      <c r="H56" s="272"/>
      <c r="I56" s="272"/>
      <c r="J56" s="255"/>
      <c r="K56" s="255"/>
      <c r="L56" s="255"/>
      <c r="M56" s="255"/>
      <c r="N56" s="255"/>
      <c r="O56" s="255"/>
    </row>
    <row r="57" spans="2:15" ht="15">
      <c r="B57" s="254"/>
      <c r="C57" s="272"/>
      <c r="D57" s="272"/>
      <c r="E57" s="272"/>
      <c r="F57" s="272"/>
      <c r="G57" s="272"/>
      <c r="H57" s="272"/>
      <c r="I57" s="272"/>
      <c r="J57" s="255"/>
      <c r="K57" s="255"/>
      <c r="L57" s="255"/>
      <c r="M57" s="255"/>
      <c r="N57" s="255"/>
      <c r="O57" s="255"/>
    </row>
    <row r="58" spans="2:15" ht="15">
      <c r="B58" s="254"/>
      <c r="C58" s="272"/>
      <c r="D58" s="272"/>
      <c r="E58" s="272"/>
      <c r="F58" s="272"/>
      <c r="G58" s="272"/>
      <c r="H58" s="272"/>
      <c r="I58" s="272"/>
      <c r="J58" s="255"/>
      <c r="K58" s="255"/>
      <c r="L58" s="255"/>
      <c r="M58" s="255"/>
      <c r="N58" s="255"/>
      <c r="O58" s="255"/>
    </row>
    <row r="59" spans="2:15" ht="15">
      <c r="B59" s="254"/>
      <c r="C59" s="272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</row>
    <row r="60" spans="2:15" ht="15">
      <c r="B60" s="254"/>
      <c r="C60" s="272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</row>
    <row r="61" spans="2:15" ht="15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</row>
    <row r="62" spans="2:15" ht="15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3" spans="2:15" ht="15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</row>
    <row r="64" spans="2:15" ht="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2:15" ht="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</row>
    <row r="66" spans="2:15" ht="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</row>
    <row r="67" spans="2:15" ht="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</row>
    <row r="68" spans="2:15" ht="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</row>
    <row r="69" spans="2:15" ht="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</row>
    <row r="70" spans="2:15" ht="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</row>
    <row r="71" spans="2:15" ht="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</row>
    <row r="72" spans="2:15" ht="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</row>
    <row r="73" spans="2:15" ht="1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</row>
    <row r="74" spans="2:15" ht="1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</row>
    <row r="75" spans="2:15" ht="1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</row>
    <row r="76" spans="2:15" ht="1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</row>
    <row r="77" spans="2:15" ht="1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</row>
    <row r="78" spans="2:15" ht="1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</row>
    <row r="79" spans="2:15" ht="1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</row>
    <row r="80" spans="2:15" ht="1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</row>
    <row r="81" spans="2:15" ht="1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</row>
    <row r="82" spans="2:15" ht="1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</row>
    <row r="83" spans="2:15" ht="1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</row>
    <row r="84" spans="2:15" ht="1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</row>
    <row r="85" spans="2:15" ht="1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</row>
    <row r="86" spans="2:15" ht="1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</row>
    <row r="87" spans="2:15" ht="1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</row>
    <row r="88" spans="2:15" ht="1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</row>
    <row r="89" spans="2:15" ht="1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</row>
    <row r="90" spans="2:15" ht="15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</row>
    <row r="91" spans="2:15" ht="15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</row>
    <row r="92" spans="2:15" ht="15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</row>
    <row r="93" spans="2:15" ht="15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</row>
    <row r="94" spans="2:15" ht="1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</row>
    <row r="95" spans="2:15" ht="15">
      <c r="B95" s="255"/>
      <c r="C95" s="255"/>
      <c r="J95" s="255"/>
      <c r="K95" s="255"/>
      <c r="L95" s="255"/>
      <c r="M95" s="255"/>
      <c r="N95" s="255"/>
      <c r="O95" s="255"/>
    </row>
    <row r="96" spans="2:15" ht="15">
      <c r="B96" s="255"/>
      <c r="C96" s="255"/>
      <c r="J96" s="255"/>
      <c r="K96" s="255"/>
      <c r="L96" s="255"/>
      <c r="M96" s="255"/>
      <c r="N96" s="255"/>
      <c r="O96" s="255"/>
    </row>
  </sheetData>
  <sheetProtection/>
  <mergeCells count="20"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28">
      <selection activeCell="H40" sqref="H40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5" t="s">
        <v>800</v>
      </c>
    </row>
    <row r="2" ht="12.75">
      <c r="H2" s="45"/>
    </row>
    <row r="3" spans="2:8" ht="18.75" customHeight="1">
      <c r="B3" s="924" t="s">
        <v>801</v>
      </c>
      <c r="C3" s="925"/>
      <c r="D3" s="925"/>
      <c r="E3" s="925"/>
      <c r="F3" s="925"/>
      <c r="G3" s="925"/>
      <c r="H3" s="925"/>
    </row>
    <row r="4" spans="2:8" ht="3.75" customHeight="1">
      <c r="B4" s="925"/>
      <c r="C4" s="925"/>
      <c r="D4" s="925"/>
      <c r="E4" s="925"/>
      <c r="F4" s="925"/>
      <c r="G4" s="925"/>
      <c r="H4" s="925"/>
    </row>
    <row r="5" ht="13.5" thickBot="1"/>
    <row r="6" spans="2:8" ht="12.75">
      <c r="B6" s="928" t="s">
        <v>2</v>
      </c>
      <c r="C6" s="930" t="s">
        <v>394</v>
      </c>
      <c r="D6" s="930" t="s">
        <v>200</v>
      </c>
      <c r="E6" s="930" t="s">
        <v>341</v>
      </c>
      <c r="F6" s="930" t="s">
        <v>201</v>
      </c>
      <c r="G6" s="930" t="s">
        <v>202</v>
      </c>
      <c r="H6" s="930" t="s">
        <v>203</v>
      </c>
    </row>
    <row r="7" spans="2:8" ht="31.5" customHeight="1" thickBot="1">
      <c r="B7" s="929"/>
      <c r="C7" s="931"/>
      <c r="D7" s="931"/>
      <c r="E7" s="931"/>
      <c r="F7" s="931" t="s">
        <v>201</v>
      </c>
      <c r="G7" s="931" t="s">
        <v>202</v>
      </c>
      <c r="H7" s="931" t="s">
        <v>203</v>
      </c>
    </row>
    <row r="8" spans="2:8" ht="26.25" customHeight="1">
      <c r="B8" s="583">
        <v>1</v>
      </c>
      <c r="C8" s="670" t="s">
        <v>878</v>
      </c>
      <c r="D8" s="671">
        <v>5</v>
      </c>
      <c r="E8" s="671">
        <v>5</v>
      </c>
      <c r="F8" s="671">
        <v>4</v>
      </c>
      <c r="G8" s="671">
        <v>3</v>
      </c>
      <c r="H8" s="671">
        <v>1</v>
      </c>
    </row>
    <row r="9" spans="2:8" ht="25.5" customHeight="1">
      <c r="B9" s="584">
        <v>2</v>
      </c>
      <c r="C9" s="672" t="s">
        <v>879</v>
      </c>
      <c r="D9" s="673">
        <v>7</v>
      </c>
      <c r="E9" s="673">
        <v>7</v>
      </c>
      <c r="F9" s="673">
        <v>7</v>
      </c>
      <c r="G9" s="673">
        <v>7</v>
      </c>
      <c r="H9" s="673">
        <v>0</v>
      </c>
    </row>
    <row r="10" spans="2:8" ht="24.75" customHeight="1">
      <c r="B10" s="584">
        <v>3</v>
      </c>
      <c r="C10" s="672" t="s">
        <v>880</v>
      </c>
      <c r="D10" s="673">
        <v>9</v>
      </c>
      <c r="E10" s="673">
        <v>15</v>
      </c>
      <c r="F10" s="673">
        <v>15</v>
      </c>
      <c r="G10" s="673">
        <v>13</v>
      </c>
      <c r="H10" s="673">
        <v>2</v>
      </c>
    </row>
    <row r="11" spans="2:8" ht="67.5" customHeight="1">
      <c r="B11" s="584">
        <v>4</v>
      </c>
      <c r="C11" s="672" t="s">
        <v>881</v>
      </c>
      <c r="D11" s="673">
        <v>9</v>
      </c>
      <c r="E11" s="673">
        <v>19</v>
      </c>
      <c r="F11" s="673">
        <v>18</v>
      </c>
      <c r="G11" s="673">
        <v>13</v>
      </c>
      <c r="H11" s="673">
        <v>5</v>
      </c>
    </row>
    <row r="12" spans="2:8" ht="57" customHeight="1">
      <c r="B12" s="584">
        <v>5</v>
      </c>
      <c r="C12" s="672" t="s">
        <v>882</v>
      </c>
      <c r="D12" s="673">
        <v>4</v>
      </c>
      <c r="E12" s="673">
        <v>7</v>
      </c>
      <c r="F12" s="673">
        <v>6</v>
      </c>
      <c r="G12" s="673">
        <v>5</v>
      </c>
      <c r="H12" s="673">
        <v>1</v>
      </c>
    </row>
    <row r="13" spans="2:8" ht="15" customHeight="1">
      <c r="B13" s="584">
        <v>6</v>
      </c>
      <c r="C13" s="585"/>
      <c r="D13" s="585"/>
      <c r="E13" s="585"/>
      <c r="F13" s="585"/>
      <c r="G13" s="585"/>
      <c r="H13" s="585"/>
    </row>
    <row r="14" spans="2:8" ht="15" customHeight="1">
      <c r="B14" s="584">
        <v>7</v>
      </c>
      <c r="C14" s="585"/>
      <c r="D14" s="585"/>
      <c r="E14" s="585"/>
      <c r="F14" s="585"/>
      <c r="G14" s="585"/>
      <c r="H14" s="585"/>
    </row>
    <row r="15" spans="2:8" ht="15" customHeight="1">
      <c r="B15" s="584">
        <v>8</v>
      </c>
      <c r="C15" s="585"/>
      <c r="D15" s="585"/>
      <c r="E15" s="585"/>
      <c r="F15" s="585"/>
      <c r="G15" s="585"/>
      <c r="H15" s="585"/>
    </row>
    <row r="16" spans="2:8" ht="15" customHeight="1">
      <c r="B16" s="584">
        <v>9</v>
      </c>
      <c r="C16" s="585"/>
      <c r="D16" s="585"/>
      <c r="E16" s="585"/>
      <c r="F16" s="585"/>
      <c r="G16" s="585"/>
      <c r="H16" s="585"/>
    </row>
    <row r="17" spans="2:8" ht="15" customHeight="1">
      <c r="B17" s="584">
        <v>10</v>
      </c>
      <c r="C17" s="585"/>
      <c r="D17" s="585"/>
      <c r="E17" s="585"/>
      <c r="F17" s="585"/>
      <c r="G17" s="585"/>
      <c r="H17" s="585"/>
    </row>
    <row r="18" spans="2:8" ht="15" customHeight="1">
      <c r="B18" s="584">
        <v>11</v>
      </c>
      <c r="C18" s="585"/>
      <c r="D18" s="585"/>
      <c r="E18" s="585"/>
      <c r="F18" s="585"/>
      <c r="G18" s="585"/>
      <c r="H18" s="585"/>
    </row>
    <row r="19" spans="2:8" ht="15" customHeight="1">
      <c r="B19" s="584">
        <v>12</v>
      </c>
      <c r="C19" s="585"/>
      <c r="D19" s="585"/>
      <c r="E19" s="585"/>
      <c r="F19" s="585"/>
      <c r="G19" s="585"/>
      <c r="H19" s="585"/>
    </row>
    <row r="20" spans="2:8" ht="15" customHeight="1">
      <c r="B20" s="584">
        <v>13</v>
      </c>
      <c r="C20" s="585"/>
      <c r="D20" s="585"/>
      <c r="E20" s="585"/>
      <c r="F20" s="585"/>
      <c r="G20" s="585"/>
      <c r="H20" s="585"/>
    </row>
    <row r="21" spans="2:8" ht="15" customHeight="1">
      <c r="B21" s="584">
        <v>14</v>
      </c>
      <c r="C21" s="585"/>
      <c r="D21" s="585"/>
      <c r="E21" s="585"/>
      <c r="F21" s="585"/>
      <c r="G21" s="585"/>
      <c r="H21" s="585"/>
    </row>
    <row r="22" spans="2:8" ht="15" customHeight="1">
      <c r="B22" s="584">
        <v>15</v>
      </c>
      <c r="C22" s="585"/>
      <c r="D22" s="585"/>
      <c r="E22" s="585"/>
      <c r="F22" s="585"/>
      <c r="G22" s="585"/>
      <c r="H22" s="585"/>
    </row>
    <row r="23" spans="2:8" ht="15" customHeight="1">
      <c r="B23" s="584">
        <v>16</v>
      </c>
      <c r="C23" s="585"/>
      <c r="D23" s="585"/>
      <c r="E23" s="585"/>
      <c r="F23" s="585"/>
      <c r="G23" s="585"/>
      <c r="H23" s="585"/>
    </row>
    <row r="24" spans="2:8" ht="15" customHeight="1">
      <c r="B24" s="584">
        <v>17</v>
      </c>
      <c r="C24" s="585"/>
      <c r="D24" s="585"/>
      <c r="E24" s="585"/>
      <c r="F24" s="585"/>
      <c r="G24" s="585"/>
      <c r="H24" s="585"/>
    </row>
    <row r="25" spans="2:8" ht="15" customHeight="1">
      <c r="B25" s="584">
        <v>18</v>
      </c>
      <c r="C25" s="585"/>
      <c r="D25" s="585"/>
      <c r="E25" s="585"/>
      <c r="F25" s="585"/>
      <c r="G25" s="585"/>
      <c r="H25" s="585"/>
    </row>
    <row r="26" spans="2:8" ht="15" customHeight="1">
      <c r="B26" s="584">
        <v>19</v>
      </c>
      <c r="C26" s="585"/>
      <c r="D26" s="585"/>
      <c r="E26" s="585"/>
      <c r="F26" s="585"/>
      <c r="G26" s="585"/>
      <c r="H26" s="585"/>
    </row>
    <row r="27" spans="2:8" ht="15" customHeight="1">
      <c r="B27" s="584">
        <v>20</v>
      </c>
      <c r="C27" s="585"/>
      <c r="D27" s="585"/>
      <c r="E27" s="585"/>
      <c r="F27" s="585"/>
      <c r="G27" s="585"/>
      <c r="H27" s="585"/>
    </row>
    <row r="28" spans="2:8" ht="15" customHeight="1">
      <c r="B28" s="584">
        <v>21</v>
      </c>
      <c r="C28" s="585"/>
      <c r="D28" s="585"/>
      <c r="E28" s="585"/>
      <c r="F28" s="585"/>
      <c r="G28" s="585"/>
      <c r="H28" s="585"/>
    </row>
    <row r="29" spans="2:8" ht="15" customHeight="1" thickBot="1">
      <c r="B29" s="586" t="s">
        <v>342</v>
      </c>
      <c r="C29" s="587"/>
      <c r="D29" s="587"/>
      <c r="E29" s="587"/>
      <c r="F29" s="587"/>
      <c r="G29" s="587"/>
      <c r="H29" s="587"/>
    </row>
    <row r="30" spans="2:8" ht="15" customHeight="1" thickBot="1">
      <c r="B30" s="926" t="s">
        <v>204</v>
      </c>
      <c r="C30" s="927"/>
      <c r="D30" s="588">
        <f>SUM(D8:D12)</f>
        <v>34</v>
      </c>
      <c r="E30" s="588">
        <f>SUM(E8:E12)</f>
        <v>53</v>
      </c>
      <c r="F30" s="588">
        <f>SUM(F8:F12)</f>
        <v>50</v>
      </c>
      <c r="G30" s="588">
        <f>SUM(G8:G12)</f>
        <v>41</v>
      </c>
      <c r="H30" s="588">
        <f>SUM(H8:H12)</f>
        <v>9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31">
      <selection activeCell="N28" sqref="N28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50" t="s">
        <v>357</v>
      </c>
    </row>
    <row r="4" spans="2:13" ht="20.25" customHeight="1">
      <c r="B4" s="946" t="s">
        <v>0</v>
      </c>
      <c r="C4" s="946"/>
      <c r="D4" s="946"/>
      <c r="E4" s="946"/>
      <c r="F4" s="946"/>
      <c r="G4" s="946"/>
      <c r="H4" s="278"/>
      <c r="I4" s="946" t="s">
        <v>1</v>
      </c>
      <c r="J4" s="946"/>
      <c r="K4" s="946"/>
      <c r="L4" s="946"/>
      <c r="M4" s="278"/>
    </row>
    <row r="5" spans="2:13" ht="11.25" customHeight="1" thickBot="1">
      <c r="B5" s="277"/>
      <c r="C5" s="277"/>
      <c r="D5" s="277"/>
      <c r="E5" s="277"/>
      <c r="F5" s="277"/>
      <c r="G5" s="277"/>
      <c r="H5" s="278"/>
      <c r="I5" s="279"/>
      <c r="J5" s="279"/>
      <c r="K5" s="279"/>
      <c r="L5" s="279"/>
      <c r="M5" s="278"/>
    </row>
    <row r="6" spans="2:13" ht="34.5" customHeight="1" thickBot="1">
      <c r="B6" s="932" t="s">
        <v>2</v>
      </c>
      <c r="C6" s="934" t="s">
        <v>62</v>
      </c>
      <c r="D6" s="936" t="s">
        <v>349</v>
      </c>
      <c r="E6" s="936"/>
      <c r="F6" s="937" t="s">
        <v>802</v>
      </c>
      <c r="G6" s="938"/>
      <c r="H6" s="280"/>
      <c r="I6" s="932" t="s">
        <v>2</v>
      </c>
      <c r="J6" s="934" t="s">
        <v>62</v>
      </c>
      <c r="K6" s="934" t="s">
        <v>410</v>
      </c>
      <c r="L6" s="944" t="s">
        <v>804</v>
      </c>
      <c r="M6" s="281"/>
    </row>
    <row r="7" spans="2:13" ht="40.5" customHeight="1" thickBot="1">
      <c r="B7" s="933"/>
      <c r="C7" s="935"/>
      <c r="D7" s="299" t="s">
        <v>409</v>
      </c>
      <c r="E7" s="300" t="s">
        <v>803</v>
      </c>
      <c r="F7" s="301" t="s">
        <v>409</v>
      </c>
      <c r="G7" s="300" t="s">
        <v>803</v>
      </c>
      <c r="H7" s="280"/>
      <c r="I7" s="933"/>
      <c r="J7" s="935"/>
      <c r="K7" s="935"/>
      <c r="L7" s="945"/>
      <c r="M7" s="281"/>
    </row>
    <row r="8" spans="2:13" ht="30" customHeight="1">
      <c r="B8" s="282">
        <v>1</v>
      </c>
      <c r="C8" s="283" t="s">
        <v>3</v>
      </c>
      <c r="D8" s="674">
        <v>10</v>
      </c>
      <c r="E8" s="675">
        <v>10</v>
      </c>
      <c r="F8" s="676">
        <v>3</v>
      </c>
      <c r="G8" s="677">
        <v>3</v>
      </c>
      <c r="H8" s="280"/>
      <c r="I8" s="285">
        <v>1</v>
      </c>
      <c r="J8" s="286" t="s">
        <v>4</v>
      </c>
      <c r="K8" s="674">
        <v>4</v>
      </c>
      <c r="L8" s="675">
        <v>4</v>
      </c>
      <c r="M8" s="281"/>
    </row>
    <row r="9" spans="2:13" ht="30" customHeight="1">
      <c r="B9" s="287">
        <v>2</v>
      </c>
      <c r="C9" s="288" t="s">
        <v>6</v>
      </c>
      <c r="D9" s="678">
        <v>1</v>
      </c>
      <c r="E9" s="679">
        <v>1</v>
      </c>
      <c r="F9" s="680">
        <v>0</v>
      </c>
      <c r="G9" s="681">
        <v>0</v>
      </c>
      <c r="H9" s="281"/>
      <c r="I9" s="287">
        <v>2</v>
      </c>
      <c r="J9" s="288" t="s">
        <v>250</v>
      </c>
      <c r="K9" s="678">
        <v>7</v>
      </c>
      <c r="L9" s="679">
        <v>8</v>
      </c>
      <c r="M9" s="281"/>
    </row>
    <row r="10" spans="2:13" ht="30" customHeight="1">
      <c r="B10" s="287">
        <v>3</v>
      </c>
      <c r="C10" s="288" t="s">
        <v>8</v>
      </c>
      <c r="D10" s="678">
        <v>0</v>
      </c>
      <c r="E10" s="679">
        <v>0</v>
      </c>
      <c r="F10" s="682">
        <v>0</v>
      </c>
      <c r="G10" s="679">
        <v>0</v>
      </c>
      <c r="H10" s="281"/>
      <c r="I10" s="287">
        <v>3</v>
      </c>
      <c r="J10" s="288" t="s">
        <v>9</v>
      </c>
      <c r="K10" s="678">
        <v>16</v>
      </c>
      <c r="L10" s="679">
        <v>16</v>
      </c>
      <c r="M10" s="281"/>
    </row>
    <row r="11" spans="2:13" ht="30" customHeight="1">
      <c r="B11" s="287">
        <v>4</v>
      </c>
      <c r="C11" s="288" t="s">
        <v>11</v>
      </c>
      <c r="D11" s="678">
        <v>11</v>
      </c>
      <c r="E11" s="679">
        <v>11</v>
      </c>
      <c r="F11" s="680">
        <v>0</v>
      </c>
      <c r="G11" s="675">
        <v>0</v>
      </c>
      <c r="H11" s="281"/>
      <c r="I11" s="287">
        <v>4</v>
      </c>
      <c r="J11" s="288" t="s">
        <v>12</v>
      </c>
      <c r="K11" s="678">
        <v>18</v>
      </c>
      <c r="L11" s="679">
        <v>18</v>
      </c>
      <c r="M11" s="281"/>
    </row>
    <row r="12" spans="2:13" ht="30" customHeight="1" thickBot="1">
      <c r="B12" s="287">
        <v>5</v>
      </c>
      <c r="C12" s="288" t="s">
        <v>14</v>
      </c>
      <c r="D12" s="678">
        <v>16</v>
      </c>
      <c r="E12" s="679">
        <v>17</v>
      </c>
      <c r="F12" s="683">
        <v>0</v>
      </c>
      <c r="G12" s="684">
        <v>0</v>
      </c>
      <c r="H12" s="281"/>
      <c r="I12" s="289">
        <v>5</v>
      </c>
      <c r="J12" s="290" t="s">
        <v>343</v>
      </c>
      <c r="K12" s="689">
        <v>5</v>
      </c>
      <c r="L12" s="690">
        <v>5</v>
      </c>
      <c r="M12" s="281"/>
    </row>
    <row r="13" spans="2:13" ht="30" customHeight="1">
      <c r="B13" s="287">
        <v>6</v>
      </c>
      <c r="C13" s="288" t="s">
        <v>16</v>
      </c>
      <c r="D13" s="678">
        <v>0</v>
      </c>
      <c r="E13" s="679">
        <v>0</v>
      </c>
      <c r="F13" s="683">
        <v>0</v>
      </c>
      <c r="G13" s="684">
        <v>0</v>
      </c>
      <c r="H13" s="281"/>
      <c r="I13" s="947" t="s">
        <v>21</v>
      </c>
      <c r="J13" s="948"/>
      <c r="K13" s="303">
        <f>SUM(K8:K12)</f>
        <v>50</v>
      </c>
      <c r="L13" s="303">
        <f>SUM(L8:L12)</f>
        <v>51</v>
      </c>
      <c r="M13" s="281"/>
    </row>
    <row r="14" spans="2:13" ht="30" customHeight="1" thickBot="1">
      <c r="B14" s="292">
        <v>7</v>
      </c>
      <c r="C14" s="290" t="s">
        <v>18</v>
      </c>
      <c r="D14" s="685">
        <v>12</v>
      </c>
      <c r="E14" s="686">
        <v>12</v>
      </c>
      <c r="F14" s="687">
        <v>0</v>
      </c>
      <c r="G14" s="688">
        <v>0</v>
      </c>
      <c r="H14" s="281"/>
      <c r="I14" s="949" t="s">
        <v>19</v>
      </c>
      <c r="J14" s="950"/>
      <c r="K14" s="304"/>
      <c r="L14" s="305"/>
      <c r="M14" s="281"/>
    </row>
    <row r="15" spans="2:13" ht="30" customHeight="1" thickBot="1">
      <c r="B15" s="940" t="s">
        <v>21</v>
      </c>
      <c r="C15" s="941"/>
      <c r="D15" s="302">
        <f>SUM(D8:D14)</f>
        <v>50</v>
      </c>
      <c r="E15" s="302">
        <f>SUM(E8:E14)</f>
        <v>51</v>
      </c>
      <c r="F15" s="302">
        <f>SUM(F8:F14)</f>
        <v>3</v>
      </c>
      <c r="G15" s="302">
        <f>SUM(G8:G14)</f>
        <v>3</v>
      </c>
      <c r="H15" s="238"/>
      <c r="I15" s="293"/>
      <c r="J15" s="29"/>
      <c r="K15" s="238"/>
      <c r="L15" s="238"/>
      <c r="M15" s="281"/>
    </row>
    <row r="16" spans="2:13" ht="21.75" customHeight="1">
      <c r="B16" s="293"/>
      <c r="C16" s="29"/>
      <c r="D16" s="238"/>
      <c r="E16" s="238"/>
      <c r="F16" s="238"/>
      <c r="G16" s="238"/>
      <c r="H16" s="238"/>
      <c r="I16" s="238"/>
      <c r="J16" s="29"/>
      <c r="K16" s="238"/>
      <c r="L16" s="238"/>
      <c r="M16" s="281"/>
    </row>
    <row r="17" spans="3:13" ht="15">
      <c r="C17" s="294"/>
      <c r="D17" s="281"/>
      <c r="E17" s="281"/>
      <c r="F17" s="281"/>
      <c r="G17" s="281"/>
      <c r="H17" s="238"/>
      <c r="I17" s="238"/>
      <c r="J17" s="238"/>
      <c r="K17" s="238"/>
      <c r="L17" s="238"/>
      <c r="M17" s="281"/>
    </row>
    <row r="18" spans="2:13" ht="18.75" customHeight="1">
      <c r="B18" s="939" t="s">
        <v>196</v>
      </c>
      <c r="C18" s="939"/>
      <c r="D18" s="939"/>
      <c r="E18" s="939"/>
      <c r="F18" s="939"/>
      <c r="G18" s="939"/>
      <c r="H18" s="281"/>
      <c r="I18" s="946" t="s">
        <v>236</v>
      </c>
      <c r="J18" s="946"/>
      <c r="K18" s="946"/>
      <c r="L18" s="946"/>
      <c r="M18" s="281"/>
    </row>
    <row r="19" spans="6:7" ht="18.75" customHeight="1" thickBot="1">
      <c r="F19" s="295"/>
      <c r="G19" s="295"/>
    </row>
    <row r="20" spans="2:13" ht="31.5" customHeight="1" thickBot="1">
      <c r="B20" s="932" t="s">
        <v>2</v>
      </c>
      <c r="C20" s="934" t="s">
        <v>62</v>
      </c>
      <c r="D20" s="936" t="s">
        <v>349</v>
      </c>
      <c r="E20" s="936"/>
      <c r="F20" s="937" t="s">
        <v>802</v>
      </c>
      <c r="G20" s="938"/>
      <c r="I20" s="932" t="s">
        <v>2</v>
      </c>
      <c r="J20" s="942" t="s">
        <v>62</v>
      </c>
      <c r="K20" s="934" t="s">
        <v>410</v>
      </c>
      <c r="L20" s="944" t="s">
        <v>804</v>
      </c>
      <c r="M20" s="296"/>
    </row>
    <row r="21" spans="2:12" ht="34.5" customHeight="1" thickBot="1">
      <c r="B21" s="933"/>
      <c r="C21" s="935"/>
      <c r="D21" s="299" t="s">
        <v>409</v>
      </c>
      <c r="E21" s="300" t="s">
        <v>803</v>
      </c>
      <c r="F21" s="306" t="s">
        <v>409</v>
      </c>
      <c r="G21" s="307" t="s">
        <v>803</v>
      </c>
      <c r="I21" s="933"/>
      <c r="J21" s="943"/>
      <c r="K21" s="935"/>
      <c r="L21" s="945"/>
    </row>
    <row r="22" spans="2:13" ht="30" customHeight="1">
      <c r="B22" s="297">
        <v>1</v>
      </c>
      <c r="C22" s="286" t="s">
        <v>251</v>
      </c>
      <c r="D22" s="674">
        <v>35</v>
      </c>
      <c r="E22" s="675">
        <v>36</v>
      </c>
      <c r="F22" s="676">
        <v>1</v>
      </c>
      <c r="G22" s="691">
        <v>1</v>
      </c>
      <c r="I22" s="297">
        <v>1</v>
      </c>
      <c r="J22" s="298" t="s">
        <v>5</v>
      </c>
      <c r="K22" s="694">
        <v>3</v>
      </c>
      <c r="L22" s="675">
        <v>3</v>
      </c>
      <c r="M22" s="244"/>
    </row>
    <row r="23" spans="2:13" ht="30" customHeight="1" thickBot="1">
      <c r="B23" s="292">
        <v>2</v>
      </c>
      <c r="C23" s="290" t="s">
        <v>252</v>
      </c>
      <c r="D23" s="685">
        <v>15</v>
      </c>
      <c r="E23" s="686">
        <v>15</v>
      </c>
      <c r="F23" s="692">
        <v>2</v>
      </c>
      <c r="G23" s="693">
        <v>2</v>
      </c>
      <c r="I23" s="287">
        <v>2</v>
      </c>
      <c r="J23" s="288" t="s">
        <v>7</v>
      </c>
      <c r="K23" s="695">
        <v>8</v>
      </c>
      <c r="L23" s="679">
        <v>8</v>
      </c>
      <c r="M23" s="244"/>
    </row>
    <row r="24" spans="2:13" ht="30" customHeight="1" thickBot="1">
      <c r="B24" s="940" t="s">
        <v>21</v>
      </c>
      <c r="C24" s="941"/>
      <c r="D24" s="302">
        <f>D22+D23</f>
        <v>50</v>
      </c>
      <c r="E24" s="302">
        <f>E22+E23</f>
        <v>51</v>
      </c>
      <c r="F24" s="302">
        <f>F22+F23</f>
        <v>3</v>
      </c>
      <c r="G24" s="302">
        <f>G22+G23</f>
        <v>3</v>
      </c>
      <c r="I24" s="287">
        <v>3</v>
      </c>
      <c r="J24" s="288" t="s">
        <v>10</v>
      </c>
      <c r="K24" s="695">
        <v>8</v>
      </c>
      <c r="L24" s="679">
        <v>9</v>
      </c>
      <c r="M24" s="244"/>
    </row>
    <row r="25" spans="2:13" ht="30" customHeight="1">
      <c r="B25" s="293"/>
      <c r="I25" s="287">
        <v>4</v>
      </c>
      <c r="J25" s="288" t="s">
        <v>13</v>
      </c>
      <c r="K25" s="695">
        <v>6</v>
      </c>
      <c r="L25" s="679">
        <v>6</v>
      </c>
      <c r="M25" s="244"/>
    </row>
    <row r="26" spans="9:15" ht="30" customHeight="1">
      <c r="I26" s="287">
        <v>5</v>
      </c>
      <c r="J26" s="288" t="s">
        <v>15</v>
      </c>
      <c r="K26" s="695">
        <v>4</v>
      </c>
      <c r="L26" s="679">
        <v>4</v>
      </c>
      <c r="M26" s="244"/>
      <c r="O26" s="244"/>
    </row>
    <row r="27" spans="9:13" ht="30" customHeight="1">
      <c r="I27" s="287">
        <v>6</v>
      </c>
      <c r="J27" s="288" t="s">
        <v>17</v>
      </c>
      <c r="K27" s="695">
        <v>8</v>
      </c>
      <c r="L27" s="679">
        <v>8</v>
      </c>
      <c r="M27" s="244"/>
    </row>
    <row r="28" spans="9:13" ht="30" customHeight="1">
      <c r="I28" s="287">
        <v>7</v>
      </c>
      <c r="J28" s="288" t="s">
        <v>20</v>
      </c>
      <c r="K28" s="695">
        <v>6</v>
      </c>
      <c r="L28" s="679">
        <v>6</v>
      </c>
      <c r="M28" s="244"/>
    </row>
    <row r="29" spans="9:13" ht="30" customHeight="1" thickBot="1">
      <c r="I29" s="292">
        <v>8</v>
      </c>
      <c r="J29" s="290" t="s">
        <v>22</v>
      </c>
      <c r="K29" s="696">
        <v>7</v>
      </c>
      <c r="L29" s="686">
        <v>7</v>
      </c>
      <c r="M29" s="244"/>
    </row>
    <row r="30" spans="9:13" ht="30" customHeight="1" thickBot="1">
      <c r="I30" s="308"/>
      <c r="J30" s="309" t="s">
        <v>21</v>
      </c>
      <c r="K30" s="310">
        <f>SUM(K22:K29)</f>
        <v>50</v>
      </c>
      <c r="L30" s="310">
        <f>SUM(L22:L29)</f>
        <v>51</v>
      </c>
      <c r="M30" s="244"/>
    </row>
    <row r="31" spans="9:13" ht="30" customHeight="1">
      <c r="I31" s="293"/>
      <c r="M31" s="244"/>
    </row>
    <row r="32" ht="26.25" customHeight="1">
      <c r="I32" s="293"/>
    </row>
    <row r="33" ht="16.5" customHeight="1"/>
    <row r="34" ht="15">
      <c r="I34" s="293"/>
    </row>
  </sheetData>
  <sheetProtection/>
  <mergeCells count="24"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20:I21"/>
    <mergeCell ref="J20:J21"/>
    <mergeCell ref="K20:K21"/>
    <mergeCell ref="L20:L21"/>
    <mergeCell ref="I6:I7"/>
    <mergeCell ref="J6:J7"/>
    <mergeCell ref="K6:K7"/>
    <mergeCell ref="L6:L7"/>
    <mergeCell ref="B20:B21"/>
    <mergeCell ref="C20:C21"/>
    <mergeCell ref="D20:E20"/>
    <mergeCell ref="F20:G20"/>
    <mergeCell ref="B18:G18"/>
    <mergeCell ref="B24:C2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1"/>
  <sheetViews>
    <sheetView showGridLines="0" zoomScale="75" zoomScaleNormal="75" zoomScaleSheetLayoutView="70" workbookViewId="0" topLeftCell="A28">
      <selection activeCell="L17" sqref="L17"/>
    </sheetView>
  </sheetViews>
  <sheetFormatPr defaultColWidth="9.140625" defaultRowHeight="12.75"/>
  <cols>
    <col min="1" max="2" width="9.140625" style="697" customWidth="1"/>
    <col min="3" max="3" width="61.140625" style="697" customWidth="1"/>
    <col min="4" max="4" width="25.7109375" style="697" customWidth="1"/>
    <col min="5" max="5" width="2.28125" style="697" customWidth="1"/>
    <col min="6" max="6" width="9.140625" style="697" customWidth="1"/>
    <col min="7" max="7" width="69.00390625" style="697" customWidth="1"/>
    <col min="8" max="8" width="25.7109375" style="697" customWidth="1"/>
    <col min="9" max="16384" width="9.140625" style="697" customWidth="1"/>
  </cols>
  <sheetData>
    <row r="2" ht="15.75">
      <c r="H2" s="698" t="s">
        <v>883</v>
      </c>
    </row>
    <row r="3" ht="15">
      <c r="H3" s="699"/>
    </row>
    <row r="5" spans="2:8" ht="18.75">
      <c r="B5" s="953" t="s">
        <v>61</v>
      </c>
      <c r="C5" s="953"/>
      <c r="D5" s="953"/>
      <c r="E5" s="953"/>
      <c r="F5" s="953"/>
      <c r="G5" s="953"/>
      <c r="H5" s="953"/>
    </row>
    <row r="6" spans="2:5" ht="15.75" thickBot="1">
      <c r="B6" s="700"/>
      <c r="C6" s="700"/>
      <c r="D6" s="700"/>
      <c r="E6" s="700"/>
    </row>
    <row r="7" spans="2:8" ht="21" customHeight="1">
      <c r="B7" s="954" t="s">
        <v>46</v>
      </c>
      <c r="C7" s="956" t="s">
        <v>60</v>
      </c>
      <c r="D7" s="958" t="s">
        <v>48</v>
      </c>
      <c r="E7" s="960"/>
      <c r="F7" s="954" t="s">
        <v>46</v>
      </c>
      <c r="G7" s="956" t="s">
        <v>60</v>
      </c>
      <c r="H7" s="958" t="s">
        <v>48</v>
      </c>
    </row>
    <row r="8" spans="2:15" ht="25.5" customHeight="1" thickBot="1">
      <c r="B8" s="955"/>
      <c r="C8" s="957"/>
      <c r="D8" s="959"/>
      <c r="E8" s="961"/>
      <c r="F8" s="955"/>
      <c r="G8" s="957"/>
      <c r="H8" s="959"/>
      <c r="I8" s="951"/>
      <c r="J8" s="952"/>
      <c r="K8" s="951"/>
      <c r="L8" s="952"/>
      <c r="M8" s="951"/>
      <c r="N8" s="951"/>
      <c r="O8" s="951"/>
    </row>
    <row r="9" spans="2:15" ht="30" customHeight="1" thickBot="1">
      <c r="B9" s="701"/>
      <c r="C9" s="702" t="s">
        <v>411</v>
      </c>
      <c r="D9" s="703">
        <v>50</v>
      </c>
      <c r="E9" s="704"/>
      <c r="F9" s="705"/>
      <c r="G9" s="706" t="s">
        <v>806</v>
      </c>
      <c r="H9" s="707">
        <v>51</v>
      </c>
      <c r="I9" s="951"/>
      <c r="J9" s="952"/>
      <c r="K9" s="951"/>
      <c r="L9" s="952"/>
      <c r="M9" s="951"/>
      <c r="N9" s="951"/>
      <c r="O9" s="951"/>
    </row>
    <row r="10" spans="2:15" s="708" customFormat="1" ht="30" customHeight="1">
      <c r="B10" s="709"/>
      <c r="C10" s="710" t="s">
        <v>884</v>
      </c>
      <c r="D10" s="711"/>
      <c r="E10" s="712"/>
      <c r="F10" s="713"/>
      <c r="G10" s="710" t="s">
        <v>885</v>
      </c>
      <c r="H10" s="714"/>
      <c r="I10" s="952"/>
      <c r="J10" s="952"/>
      <c r="K10" s="951"/>
      <c r="L10" s="952"/>
      <c r="M10" s="951"/>
      <c r="N10" s="951"/>
      <c r="O10" s="951"/>
    </row>
    <row r="11" spans="2:15" ht="30" customHeight="1">
      <c r="B11" s="715" t="s">
        <v>65</v>
      </c>
      <c r="C11" s="716"/>
      <c r="D11" s="717"/>
      <c r="E11" s="718"/>
      <c r="F11" s="719" t="s">
        <v>65</v>
      </c>
      <c r="G11" s="716"/>
      <c r="H11" s="720"/>
      <c r="I11" s="721"/>
      <c r="J11" s="721"/>
      <c r="K11" s="721"/>
      <c r="L11" s="721"/>
      <c r="M11" s="721"/>
      <c r="N11" s="721"/>
      <c r="O11" s="721"/>
    </row>
    <row r="12" spans="2:15" ht="30" customHeight="1">
      <c r="B12" s="715" t="s">
        <v>68</v>
      </c>
      <c r="C12" s="722"/>
      <c r="D12" s="717"/>
      <c r="E12" s="718"/>
      <c r="F12" s="719" t="s">
        <v>68</v>
      </c>
      <c r="G12" s="722"/>
      <c r="H12" s="720"/>
      <c r="I12" s="721"/>
      <c r="J12" s="721"/>
      <c r="K12" s="721"/>
      <c r="L12" s="721"/>
      <c r="M12" s="721"/>
      <c r="N12" s="721"/>
      <c r="O12" s="721"/>
    </row>
    <row r="13" spans="2:15" ht="30" customHeight="1">
      <c r="B13" s="715" t="s">
        <v>69</v>
      </c>
      <c r="C13" s="722"/>
      <c r="D13" s="717"/>
      <c r="E13" s="718"/>
      <c r="F13" s="719" t="s">
        <v>69</v>
      </c>
      <c r="G13" s="722"/>
      <c r="H13" s="720"/>
      <c r="I13" s="721"/>
      <c r="J13" s="721"/>
      <c r="K13" s="721"/>
      <c r="L13" s="721"/>
      <c r="M13" s="721"/>
      <c r="N13" s="721"/>
      <c r="O13" s="721"/>
    </row>
    <row r="14" spans="2:15" ht="30" customHeight="1">
      <c r="B14" s="715"/>
      <c r="C14" s="723" t="s">
        <v>886</v>
      </c>
      <c r="D14" s="717"/>
      <c r="E14" s="724"/>
      <c r="F14" s="725"/>
      <c r="G14" s="723" t="s">
        <v>887</v>
      </c>
      <c r="H14" s="720"/>
      <c r="I14" s="721"/>
      <c r="J14" s="721"/>
      <c r="K14" s="721"/>
      <c r="L14" s="721"/>
      <c r="M14" s="721"/>
      <c r="N14" s="721"/>
      <c r="O14" s="721"/>
    </row>
    <row r="15" spans="2:15" s="726" customFormat="1" ht="30" customHeight="1">
      <c r="B15" s="727" t="s">
        <v>65</v>
      </c>
      <c r="C15" s="728" t="s">
        <v>888</v>
      </c>
      <c r="D15" s="717">
        <v>1</v>
      </c>
      <c r="E15" s="718"/>
      <c r="F15" s="719" t="s">
        <v>65</v>
      </c>
      <c r="G15" s="716"/>
      <c r="H15" s="720"/>
      <c r="I15" s="729"/>
      <c r="J15" s="729"/>
      <c r="K15" s="729"/>
      <c r="L15" s="729"/>
      <c r="M15" s="729"/>
      <c r="N15" s="729"/>
      <c r="O15" s="729"/>
    </row>
    <row r="16" spans="2:15" ht="30" customHeight="1" thickBot="1">
      <c r="B16" s="730" t="s">
        <v>68</v>
      </c>
      <c r="C16" s="731"/>
      <c r="D16" s="732"/>
      <c r="E16" s="718"/>
      <c r="F16" s="733" t="s">
        <v>68</v>
      </c>
      <c r="G16" s="734"/>
      <c r="H16" s="735"/>
      <c r="I16" s="721"/>
      <c r="J16" s="721"/>
      <c r="K16" s="721"/>
      <c r="L16" s="721"/>
      <c r="M16" s="721"/>
      <c r="N16" s="721"/>
      <c r="O16" s="721"/>
    </row>
    <row r="17" spans="2:15" ht="30" customHeight="1" thickBot="1">
      <c r="B17" s="736"/>
      <c r="C17" s="737" t="s">
        <v>805</v>
      </c>
      <c r="D17" s="738">
        <f>D9+D15+D16</f>
        <v>51</v>
      </c>
      <c r="E17" s="968"/>
      <c r="F17" s="739"/>
      <c r="G17" s="737" t="s">
        <v>807</v>
      </c>
      <c r="H17" s="738">
        <v>51</v>
      </c>
      <c r="I17" s="721"/>
      <c r="J17" s="721"/>
      <c r="K17" s="721"/>
      <c r="L17" s="721"/>
      <c r="M17" s="721"/>
      <c r="N17" s="721"/>
      <c r="O17" s="721"/>
    </row>
    <row r="18" spans="2:15" ht="16.5" thickBot="1">
      <c r="B18" s="740"/>
      <c r="C18" s="741"/>
      <c r="D18" s="742"/>
      <c r="E18" s="968"/>
      <c r="F18" s="742"/>
      <c r="G18" s="742"/>
      <c r="H18" s="743"/>
      <c r="I18" s="721"/>
      <c r="J18" s="721"/>
      <c r="K18" s="721"/>
      <c r="L18" s="721"/>
      <c r="M18" s="721"/>
      <c r="N18" s="721"/>
      <c r="O18" s="721"/>
    </row>
    <row r="19" spans="2:15" ht="15" customHeight="1">
      <c r="B19" s="964" t="s">
        <v>46</v>
      </c>
      <c r="C19" s="966" t="s">
        <v>60</v>
      </c>
      <c r="D19" s="962" t="s">
        <v>48</v>
      </c>
      <c r="E19" s="968"/>
      <c r="F19" s="964" t="s">
        <v>46</v>
      </c>
      <c r="G19" s="966" t="s">
        <v>60</v>
      </c>
      <c r="H19" s="962" t="s">
        <v>48</v>
      </c>
      <c r="I19" s="721"/>
      <c r="J19" s="721"/>
      <c r="K19" s="721"/>
      <c r="L19" s="721"/>
      <c r="M19" s="721"/>
      <c r="N19" s="721"/>
      <c r="O19" s="721"/>
    </row>
    <row r="20" spans="2:15" ht="15.75" customHeight="1" thickBot="1">
      <c r="B20" s="965"/>
      <c r="C20" s="967"/>
      <c r="D20" s="963"/>
      <c r="E20" s="968"/>
      <c r="F20" s="965"/>
      <c r="G20" s="967"/>
      <c r="H20" s="963"/>
      <c r="I20" s="721"/>
      <c r="J20" s="721"/>
      <c r="K20" s="721"/>
      <c r="L20" s="721"/>
      <c r="M20" s="721"/>
      <c r="N20" s="721"/>
      <c r="O20" s="721"/>
    </row>
    <row r="21" spans="2:8" ht="30" customHeight="1" thickBot="1">
      <c r="B21" s="705"/>
      <c r="C21" s="706" t="s">
        <v>805</v>
      </c>
      <c r="D21" s="707">
        <v>51</v>
      </c>
      <c r="E21" s="704"/>
      <c r="F21" s="705"/>
      <c r="G21" s="706" t="s">
        <v>807</v>
      </c>
      <c r="H21" s="707">
        <v>51</v>
      </c>
    </row>
    <row r="22" spans="2:8" ht="30" customHeight="1">
      <c r="B22" s="709"/>
      <c r="C22" s="710" t="s">
        <v>889</v>
      </c>
      <c r="D22" s="711"/>
      <c r="E22" s="718"/>
      <c r="F22" s="713"/>
      <c r="G22" s="710" t="s">
        <v>890</v>
      </c>
      <c r="H22" s="714"/>
    </row>
    <row r="23" spans="2:8" ht="30" customHeight="1">
      <c r="B23" s="715" t="s">
        <v>65</v>
      </c>
      <c r="C23" s="716"/>
      <c r="D23" s="717"/>
      <c r="E23" s="718"/>
      <c r="F23" s="719" t="s">
        <v>65</v>
      </c>
      <c r="G23" s="744"/>
      <c r="H23" s="720"/>
    </row>
    <row r="24" spans="2:8" ht="30" customHeight="1">
      <c r="B24" s="715" t="s">
        <v>68</v>
      </c>
      <c r="C24" s="722"/>
      <c r="D24" s="717"/>
      <c r="E24" s="718"/>
      <c r="F24" s="719" t="s">
        <v>68</v>
      </c>
      <c r="G24" s="722"/>
      <c r="H24" s="720"/>
    </row>
    <row r="25" spans="2:8" ht="30" customHeight="1">
      <c r="B25" s="715" t="s">
        <v>69</v>
      </c>
      <c r="C25" s="722"/>
      <c r="D25" s="717"/>
      <c r="E25" s="718"/>
      <c r="F25" s="719" t="s">
        <v>69</v>
      </c>
      <c r="G25" s="722"/>
      <c r="H25" s="720"/>
    </row>
    <row r="26" spans="2:8" ht="30" customHeight="1">
      <c r="B26" s="715" t="s">
        <v>73</v>
      </c>
      <c r="C26" s="722"/>
      <c r="D26" s="717"/>
      <c r="E26" s="718"/>
      <c r="F26" s="719" t="s">
        <v>73</v>
      </c>
      <c r="G26" s="722"/>
      <c r="H26" s="720"/>
    </row>
    <row r="27" spans="2:8" ht="30" customHeight="1">
      <c r="B27" s="727"/>
      <c r="C27" s="723" t="s">
        <v>891</v>
      </c>
      <c r="D27" s="745"/>
      <c r="E27" s="724"/>
      <c r="F27" s="725"/>
      <c r="G27" s="723" t="s">
        <v>892</v>
      </c>
      <c r="H27" s="746"/>
    </row>
    <row r="28" spans="2:8" ht="30" customHeight="1">
      <c r="B28" s="715" t="s">
        <v>65</v>
      </c>
      <c r="C28" s="716"/>
      <c r="D28" s="717"/>
      <c r="E28" s="718"/>
      <c r="F28" s="719" t="s">
        <v>65</v>
      </c>
      <c r="G28" s="716"/>
      <c r="H28" s="720"/>
    </row>
    <row r="29" spans="2:8" ht="30" customHeight="1" thickBot="1">
      <c r="B29" s="730" t="s">
        <v>68</v>
      </c>
      <c r="C29" s="728"/>
      <c r="D29" s="732"/>
      <c r="E29" s="718"/>
      <c r="F29" s="733" t="s">
        <v>68</v>
      </c>
      <c r="G29" s="734"/>
      <c r="H29" s="735"/>
    </row>
    <row r="30" spans="2:8" ht="30" customHeight="1" thickBot="1">
      <c r="B30" s="747"/>
      <c r="C30" s="737" t="s">
        <v>806</v>
      </c>
      <c r="D30" s="748">
        <f>D21-D23+D28+D29</f>
        <v>51</v>
      </c>
      <c r="E30" s="749"/>
      <c r="F30" s="750"/>
      <c r="G30" s="751" t="s">
        <v>808</v>
      </c>
      <c r="H30" s="752">
        <v>51</v>
      </c>
    </row>
    <row r="31" spans="2:3" ht="15">
      <c r="B31" s="753"/>
      <c r="C31" s="753"/>
    </row>
  </sheetData>
  <sheetProtection/>
  <mergeCells count="22">
    <mergeCell ref="B19:B20"/>
    <mergeCell ref="C19:C20"/>
    <mergeCell ref="D19:D20"/>
    <mergeCell ref="F19:F20"/>
    <mergeCell ref="E17:E20"/>
    <mergeCell ref="G19:G20"/>
    <mergeCell ref="F7:F8"/>
    <mergeCell ref="G7:G8"/>
    <mergeCell ref="H7:H8"/>
    <mergeCell ref="H19:H20"/>
    <mergeCell ref="I8:I10"/>
    <mergeCell ref="J8:J10"/>
    <mergeCell ref="K8:K10"/>
    <mergeCell ref="L8:L10"/>
    <mergeCell ref="N8:N10"/>
    <mergeCell ref="O8:O10"/>
    <mergeCell ref="M8:M10"/>
    <mergeCell ref="B5:H5"/>
    <mergeCell ref="B7:B8"/>
    <mergeCell ref="C7:C8"/>
    <mergeCell ref="D7:D8"/>
    <mergeCell ref="E7:E8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64">
      <selection activeCell="P68" sqref="P67:P68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5" t="s">
        <v>356</v>
      </c>
    </row>
    <row r="4" spans="2:14" ht="15.75">
      <c r="B4" s="969" t="s">
        <v>809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</row>
    <row r="5" spans="2:14" ht="13.5" thickBot="1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44" t="s">
        <v>45</v>
      </c>
    </row>
    <row r="6" spans="2:14" ht="15" customHeight="1">
      <c r="B6" s="975" t="s">
        <v>810</v>
      </c>
      <c r="C6" s="978" t="s">
        <v>21</v>
      </c>
      <c r="D6" s="979"/>
      <c r="E6" s="980"/>
      <c r="F6" s="981" t="s">
        <v>345</v>
      </c>
      <c r="G6" s="982"/>
      <c r="H6" s="983"/>
      <c r="I6" s="981" t="s">
        <v>91</v>
      </c>
      <c r="J6" s="982"/>
      <c r="K6" s="983"/>
      <c r="L6" s="981" t="s">
        <v>92</v>
      </c>
      <c r="M6" s="982"/>
      <c r="N6" s="983"/>
    </row>
    <row r="7" spans="2:14" ht="12.75" customHeight="1">
      <c r="B7" s="976"/>
      <c r="C7" s="973" t="s">
        <v>48</v>
      </c>
      <c r="D7" s="800" t="s">
        <v>193</v>
      </c>
      <c r="E7" s="804" t="s">
        <v>249</v>
      </c>
      <c r="F7" s="973" t="s">
        <v>48</v>
      </c>
      <c r="G7" s="800" t="s">
        <v>193</v>
      </c>
      <c r="H7" s="804" t="s">
        <v>249</v>
      </c>
      <c r="I7" s="973" t="s">
        <v>48</v>
      </c>
      <c r="J7" s="800" t="s">
        <v>193</v>
      </c>
      <c r="K7" s="804" t="s">
        <v>249</v>
      </c>
      <c r="L7" s="973" t="s">
        <v>48</v>
      </c>
      <c r="M7" s="800" t="s">
        <v>193</v>
      </c>
      <c r="N7" s="804" t="s">
        <v>249</v>
      </c>
    </row>
    <row r="8" spans="2:14" ht="21.75" customHeight="1" thickBot="1">
      <c r="B8" s="977"/>
      <c r="C8" s="974"/>
      <c r="D8" s="970"/>
      <c r="E8" s="971"/>
      <c r="F8" s="974"/>
      <c r="G8" s="970"/>
      <c r="H8" s="971"/>
      <c r="I8" s="974"/>
      <c r="J8" s="970"/>
      <c r="K8" s="971"/>
      <c r="L8" s="974"/>
      <c r="M8" s="970"/>
      <c r="N8" s="971"/>
    </row>
    <row r="9" spans="2:14" ht="14.25">
      <c r="B9" s="589" t="s">
        <v>93</v>
      </c>
      <c r="C9" s="590">
        <f>F9+L9</f>
        <v>47</v>
      </c>
      <c r="D9" s="213">
        <f>G9+M9</f>
        <v>3580387</v>
      </c>
      <c r="E9" s="216">
        <f>D9/C9</f>
        <v>76178.44680851063</v>
      </c>
      <c r="F9" s="591">
        <v>46</v>
      </c>
      <c r="G9" s="174">
        <v>3414908</v>
      </c>
      <c r="H9" s="219">
        <f>G9/F9</f>
        <v>74237.13043478261</v>
      </c>
      <c r="I9" s="591"/>
      <c r="J9" s="174"/>
      <c r="K9" s="219"/>
      <c r="L9" s="592">
        <v>1</v>
      </c>
      <c r="M9" s="213">
        <v>165479</v>
      </c>
      <c r="N9" s="219">
        <f>M9/L9</f>
        <v>165479</v>
      </c>
    </row>
    <row r="10" spans="2:14" ht="14.25">
      <c r="B10" s="593" t="s">
        <v>94</v>
      </c>
      <c r="C10" s="594">
        <f>F10+L10</f>
        <v>48</v>
      </c>
      <c r="D10" s="159">
        <f>G10+M10</f>
        <v>3434020</v>
      </c>
      <c r="E10" s="216">
        <f aca="true" t="shared" si="0" ref="E10:E22">D10/C10</f>
        <v>71542.08333333333</v>
      </c>
      <c r="F10" s="595">
        <v>47</v>
      </c>
      <c r="G10" s="165">
        <v>3274552</v>
      </c>
      <c r="H10" s="219">
        <f aca="true" t="shared" si="1" ref="H10:H22">G10/F10</f>
        <v>69671.31914893616</v>
      </c>
      <c r="I10" s="595"/>
      <c r="J10" s="165"/>
      <c r="K10" s="166"/>
      <c r="L10" s="596">
        <v>1</v>
      </c>
      <c r="M10" s="159">
        <v>159468</v>
      </c>
      <c r="N10" s="219">
        <f aca="true" t="shared" si="2" ref="N10:N22">M10/L10</f>
        <v>159468</v>
      </c>
    </row>
    <row r="11" spans="2:14" ht="14.25">
      <c r="B11" s="593" t="s">
        <v>95</v>
      </c>
      <c r="C11" s="594">
        <f aca="true" t="shared" si="3" ref="C11:C20">F11+I11+L11</f>
        <v>49</v>
      </c>
      <c r="D11" s="159">
        <f aca="true" t="shared" si="4" ref="D11:D20">G11+J11+M11</f>
        <v>3950414</v>
      </c>
      <c r="E11" s="216">
        <f t="shared" si="0"/>
        <v>80620.69387755102</v>
      </c>
      <c r="F11" s="595">
        <v>46</v>
      </c>
      <c r="G11" s="165">
        <v>3700231</v>
      </c>
      <c r="H11" s="219">
        <f t="shared" si="1"/>
        <v>80439.80434782608</v>
      </c>
      <c r="I11" s="595">
        <v>2</v>
      </c>
      <c r="J11" s="165">
        <v>68282</v>
      </c>
      <c r="K11" s="166">
        <f>J11/I11</f>
        <v>34141</v>
      </c>
      <c r="L11" s="596">
        <v>1</v>
      </c>
      <c r="M11" s="159">
        <v>181901</v>
      </c>
      <c r="N11" s="219">
        <f t="shared" si="2"/>
        <v>181901</v>
      </c>
    </row>
    <row r="12" spans="2:14" ht="14.25">
      <c r="B12" s="593" t="s">
        <v>96</v>
      </c>
      <c r="C12" s="594">
        <f t="shared" si="3"/>
        <v>50</v>
      </c>
      <c r="D12" s="159">
        <f t="shared" si="4"/>
        <v>4060808</v>
      </c>
      <c r="E12" s="216">
        <f t="shared" si="0"/>
        <v>81216.16</v>
      </c>
      <c r="F12" s="595">
        <v>45</v>
      </c>
      <c r="G12" s="165">
        <v>3593639</v>
      </c>
      <c r="H12" s="219">
        <f t="shared" si="1"/>
        <v>79858.64444444445</v>
      </c>
      <c r="I12" s="595">
        <v>4</v>
      </c>
      <c r="J12" s="165">
        <v>292842</v>
      </c>
      <c r="K12" s="166">
        <f aca="true" t="shared" si="5" ref="K12:K22">J12/I12</f>
        <v>73210.5</v>
      </c>
      <c r="L12" s="596">
        <v>1</v>
      </c>
      <c r="M12" s="159">
        <v>174327</v>
      </c>
      <c r="N12" s="219">
        <f t="shared" si="2"/>
        <v>174327</v>
      </c>
    </row>
    <row r="13" spans="2:14" ht="14.25">
      <c r="B13" s="593" t="s">
        <v>97</v>
      </c>
      <c r="C13" s="594">
        <f t="shared" si="3"/>
        <v>50</v>
      </c>
      <c r="D13" s="159">
        <f t="shared" si="4"/>
        <v>4009146</v>
      </c>
      <c r="E13" s="216">
        <f t="shared" si="0"/>
        <v>80182.92</v>
      </c>
      <c r="F13" s="595">
        <v>45</v>
      </c>
      <c r="G13" s="165">
        <v>3556813</v>
      </c>
      <c r="H13" s="219">
        <f t="shared" si="1"/>
        <v>79040.28888888888</v>
      </c>
      <c r="I13" s="595">
        <v>4</v>
      </c>
      <c r="J13" s="165">
        <v>285449</v>
      </c>
      <c r="K13" s="166">
        <f t="shared" si="5"/>
        <v>71362.25</v>
      </c>
      <c r="L13" s="596">
        <v>1</v>
      </c>
      <c r="M13" s="159">
        <v>166884</v>
      </c>
      <c r="N13" s="219">
        <f t="shared" si="2"/>
        <v>166884</v>
      </c>
    </row>
    <row r="14" spans="2:14" ht="14.25">
      <c r="B14" s="593" t="s">
        <v>98</v>
      </c>
      <c r="C14" s="594">
        <f t="shared" si="3"/>
        <v>52</v>
      </c>
      <c r="D14" s="159">
        <f t="shared" si="4"/>
        <v>4101751</v>
      </c>
      <c r="E14" s="216">
        <f t="shared" si="0"/>
        <v>78879.82692307692</v>
      </c>
      <c r="F14" s="595">
        <v>47</v>
      </c>
      <c r="G14" s="165">
        <v>3647546</v>
      </c>
      <c r="H14" s="219">
        <f t="shared" si="1"/>
        <v>77607.36170212766</v>
      </c>
      <c r="I14" s="595">
        <v>4</v>
      </c>
      <c r="J14" s="165">
        <v>283849</v>
      </c>
      <c r="K14" s="166">
        <f t="shared" si="5"/>
        <v>70962.25</v>
      </c>
      <c r="L14" s="596">
        <v>1</v>
      </c>
      <c r="M14" s="159">
        <v>170356</v>
      </c>
      <c r="N14" s="219">
        <f t="shared" si="2"/>
        <v>170356</v>
      </c>
    </row>
    <row r="15" spans="2:14" ht="14.25">
      <c r="B15" s="593" t="s">
        <v>99</v>
      </c>
      <c r="C15" s="594">
        <f t="shared" si="3"/>
        <v>50</v>
      </c>
      <c r="D15" s="159">
        <f t="shared" si="4"/>
        <v>4115753</v>
      </c>
      <c r="E15" s="216">
        <f t="shared" si="0"/>
        <v>82315.06</v>
      </c>
      <c r="F15" s="595">
        <v>45</v>
      </c>
      <c r="G15" s="165">
        <v>3648779</v>
      </c>
      <c r="H15" s="219">
        <f t="shared" si="1"/>
        <v>81083.97777777778</v>
      </c>
      <c r="I15" s="595">
        <v>4</v>
      </c>
      <c r="J15" s="165">
        <v>292437</v>
      </c>
      <c r="K15" s="166">
        <f t="shared" si="5"/>
        <v>73109.25</v>
      </c>
      <c r="L15" s="596">
        <v>1</v>
      </c>
      <c r="M15" s="159">
        <v>174537</v>
      </c>
      <c r="N15" s="219">
        <f t="shared" si="2"/>
        <v>174537</v>
      </c>
    </row>
    <row r="16" spans="2:14" ht="14.25">
      <c r="B16" s="593" t="s">
        <v>100</v>
      </c>
      <c r="C16" s="594">
        <f t="shared" si="3"/>
        <v>50</v>
      </c>
      <c r="D16" s="159">
        <f t="shared" si="4"/>
        <v>3975009</v>
      </c>
      <c r="E16" s="216">
        <f t="shared" si="0"/>
        <v>79500.18</v>
      </c>
      <c r="F16" s="595">
        <v>45</v>
      </c>
      <c r="G16" s="165">
        <v>3520790</v>
      </c>
      <c r="H16" s="219">
        <f t="shared" si="1"/>
        <v>78239.77777777778</v>
      </c>
      <c r="I16" s="595">
        <v>4</v>
      </c>
      <c r="J16" s="165">
        <v>273356</v>
      </c>
      <c r="K16" s="166">
        <f t="shared" si="5"/>
        <v>68339</v>
      </c>
      <c r="L16" s="596">
        <v>1</v>
      </c>
      <c r="M16" s="159">
        <v>180863</v>
      </c>
      <c r="N16" s="219">
        <f t="shared" si="2"/>
        <v>180863</v>
      </c>
    </row>
    <row r="17" spans="2:14" ht="14.25">
      <c r="B17" s="593" t="s">
        <v>101</v>
      </c>
      <c r="C17" s="594">
        <f t="shared" si="3"/>
        <v>50</v>
      </c>
      <c r="D17" s="159">
        <f t="shared" si="4"/>
        <v>3989272</v>
      </c>
      <c r="E17" s="216">
        <f t="shared" si="0"/>
        <v>79785.44</v>
      </c>
      <c r="F17" s="595">
        <v>45</v>
      </c>
      <c r="G17" s="165">
        <v>3536100</v>
      </c>
      <c r="H17" s="219">
        <f t="shared" si="1"/>
        <v>78580</v>
      </c>
      <c r="I17" s="595">
        <v>4</v>
      </c>
      <c r="J17" s="165">
        <v>278893</v>
      </c>
      <c r="K17" s="166">
        <f t="shared" si="5"/>
        <v>69723.25</v>
      </c>
      <c r="L17" s="596">
        <v>1</v>
      </c>
      <c r="M17" s="159">
        <v>174279</v>
      </c>
      <c r="N17" s="219">
        <f t="shared" si="2"/>
        <v>174279</v>
      </c>
    </row>
    <row r="18" spans="2:14" ht="14.25">
      <c r="B18" s="593" t="s">
        <v>102</v>
      </c>
      <c r="C18" s="594">
        <f t="shared" si="3"/>
        <v>53</v>
      </c>
      <c r="D18" s="159">
        <f t="shared" si="4"/>
        <v>4028759</v>
      </c>
      <c r="E18" s="216">
        <f t="shared" si="0"/>
        <v>76014.32075471699</v>
      </c>
      <c r="F18" s="595">
        <v>47</v>
      </c>
      <c r="G18" s="165">
        <v>3503308</v>
      </c>
      <c r="H18" s="219">
        <f t="shared" si="1"/>
        <v>74538.46808510639</v>
      </c>
      <c r="I18" s="595">
        <v>5</v>
      </c>
      <c r="J18" s="165">
        <v>358505</v>
      </c>
      <c r="K18" s="166">
        <f t="shared" si="5"/>
        <v>71701</v>
      </c>
      <c r="L18" s="596">
        <v>1</v>
      </c>
      <c r="M18" s="159">
        <v>166946</v>
      </c>
      <c r="N18" s="219">
        <f t="shared" si="2"/>
        <v>166946</v>
      </c>
    </row>
    <row r="19" spans="2:14" ht="14.25">
      <c r="B19" s="593" t="s">
        <v>103</v>
      </c>
      <c r="C19" s="594">
        <f t="shared" si="3"/>
        <v>53</v>
      </c>
      <c r="D19" s="159">
        <f t="shared" si="4"/>
        <v>4199337</v>
      </c>
      <c r="E19" s="216">
        <f t="shared" si="0"/>
        <v>79232.77358490566</v>
      </c>
      <c r="F19" s="595">
        <v>47</v>
      </c>
      <c r="G19" s="165">
        <v>3650780</v>
      </c>
      <c r="H19" s="219">
        <f t="shared" si="1"/>
        <v>77676.17021276595</v>
      </c>
      <c r="I19" s="595">
        <v>5</v>
      </c>
      <c r="J19" s="165">
        <v>374020</v>
      </c>
      <c r="K19" s="166">
        <f t="shared" si="5"/>
        <v>74804</v>
      </c>
      <c r="L19" s="596">
        <v>1</v>
      </c>
      <c r="M19" s="159">
        <v>174537</v>
      </c>
      <c r="N19" s="219">
        <f t="shared" si="2"/>
        <v>174537</v>
      </c>
    </row>
    <row r="20" spans="2:14" ht="14.25">
      <c r="B20" s="593" t="s">
        <v>104</v>
      </c>
      <c r="C20" s="594">
        <f t="shared" si="3"/>
        <v>52</v>
      </c>
      <c r="D20" s="159">
        <f t="shared" si="4"/>
        <v>4478897</v>
      </c>
      <c r="E20" s="216">
        <f t="shared" si="0"/>
        <v>86132.63461538461</v>
      </c>
      <c r="F20" s="595">
        <v>46</v>
      </c>
      <c r="G20" s="165">
        <v>3907372</v>
      </c>
      <c r="H20" s="219">
        <f t="shared" si="1"/>
        <v>84942.86956521739</v>
      </c>
      <c r="I20" s="595">
        <v>5</v>
      </c>
      <c r="J20" s="165">
        <v>389521</v>
      </c>
      <c r="K20" s="166">
        <f t="shared" si="5"/>
        <v>77904.2</v>
      </c>
      <c r="L20" s="596">
        <v>1</v>
      </c>
      <c r="M20" s="159">
        <v>182004</v>
      </c>
      <c r="N20" s="219">
        <f t="shared" si="2"/>
        <v>182004</v>
      </c>
    </row>
    <row r="21" spans="2:14" ht="14.25">
      <c r="B21" s="597" t="s">
        <v>21</v>
      </c>
      <c r="C21" s="594">
        <f>SUM(C9:C20)</f>
        <v>604</v>
      </c>
      <c r="D21" s="598">
        <f>SUM(D9:D20)</f>
        <v>47923553</v>
      </c>
      <c r="E21" s="216">
        <f t="shared" si="0"/>
        <v>79343.63079470198</v>
      </c>
      <c r="F21" s="600">
        <f>SUM(F9:F20)</f>
        <v>551</v>
      </c>
      <c r="G21" s="601">
        <f>SUM(G9:G20)</f>
        <v>42954818</v>
      </c>
      <c r="H21" s="219">
        <f t="shared" si="1"/>
        <v>77957.92740471869</v>
      </c>
      <c r="I21" s="600">
        <f>SUM(I11:I20)</f>
        <v>41</v>
      </c>
      <c r="J21" s="601">
        <f>SUM(J11:J20)</f>
        <v>2897154</v>
      </c>
      <c r="K21" s="166">
        <f t="shared" si="5"/>
        <v>70662.29268292683</v>
      </c>
      <c r="L21" s="602">
        <v>12</v>
      </c>
      <c r="M21" s="603">
        <f>SUM(M9:M20)</f>
        <v>2071581</v>
      </c>
      <c r="N21" s="219">
        <f t="shared" si="2"/>
        <v>172631.75</v>
      </c>
    </row>
    <row r="22" spans="2:14" ht="15" thickBot="1">
      <c r="B22" s="604" t="s">
        <v>105</v>
      </c>
      <c r="C22" s="605">
        <f>C21/12</f>
        <v>50.333333333333336</v>
      </c>
      <c r="D22" s="606">
        <f>D21/12</f>
        <v>3993629.4166666665</v>
      </c>
      <c r="E22" s="216">
        <f t="shared" si="0"/>
        <v>79343.63079470198</v>
      </c>
      <c r="F22" s="608">
        <f>F21/12</f>
        <v>45.916666666666664</v>
      </c>
      <c r="G22" s="167">
        <f>G21/12</f>
        <v>3579568.1666666665</v>
      </c>
      <c r="H22" s="219">
        <f t="shared" si="1"/>
        <v>77957.92740471869</v>
      </c>
      <c r="I22" s="608">
        <f>I21/10</f>
        <v>4.1</v>
      </c>
      <c r="J22" s="167">
        <f>J21/10</f>
        <v>289715.4</v>
      </c>
      <c r="K22" s="166">
        <f t="shared" si="5"/>
        <v>70662.29268292684</v>
      </c>
      <c r="L22" s="609">
        <v>1</v>
      </c>
      <c r="M22" s="606">
        <f>M21/12</f>
        <v>172631.75</v>
      </c>
      <c r="N22" s="219">
        <f t="shared" si="2"/>
        <v>172631.75</v>
      </c>
    </row>
    <row r="23" spans="2:13" ht="12.75">
      <c r="B23" s="985" t="s">
        <v>344</v>
      </c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</row>
    <row r="24" spans="2:4" ht="12.75">
      <c r="B24" s="610" t="s">
        <v>811</v>
      </c>
      <c r="C24" s="610"/>
      <c r="D24" s="610"/>
    </row>
    <row r="28" spans="2:14" ht="15.75">
      <c r="B28" s="969" t="s">
        <v>812</v>
      </c>
      <c r="C28" s="969"/>
      <c r="D28" s="969"/>
      <c r="E28" s="969"/>
      <c r="F28" s="969"/>
      <c r="G28" s="969"/>
      <c r="H28" s="969"/>
      <c r="I28" s="969"/>
      <c r="J28" s="969"/>
      <c r="K28" s="969"/>
      <c r="L28" s="969"/>
      <c r="M28" s="969"/>
      <c r="N28" s="969"/>
    </row>
    <row r="29" spans="2:14" ht="15" thickBot="1">
      <c r="B29" s="611"/>
      <c r="C29" s="535"/>
      <c r="D29" s="535"/>
      <c r="E29" s="535"/>
      <c r="F29" s="535"/>
      <c r="G29" s="612"/>
      <c r="H29" s="612"/>
      <c r="I29" s="612"/>
      <c r="J29" s="612"/>
      <c r="K29" s="612"/>
      <c r="L29" s="612"/>
      <c r="M29" s="311"/>
      <c r="N29" s="44" t="s">
        <v>45</v>
      </c>
    </row>
    <row r="30" spans="2:15" ht="15" customHeight="1">
      <c r="B30" s="975" t="s">
        <v>813</v>
      </c>
      <c r="C30" s="978" t="s">
        <v>21</v>
      </c>
      <c r="D30" s="979"/>
      <c r="E30" s="980"/>
      <c r="F30" s="981" t="s">
        <v>194</v>
      </c>
      <c r="G30" s="982"/>
      <c r="H30" s="983"/>
      <c r="I30" s="981" t="s">
        <v>91</v>
      </c>
      <c r="J30" s="982"/>
      <c r="K30" s="983"/>
      <c r="L30" s="981" t="s">
        <v>92</v>
      </c>
      <c r="M30" s="982"/>
      <c r="N30" s="983"/>
      <c r="O30" s="613"/>
    </row>
    <row r="31" spans="2:14" ht="12.75" customHeight="1">
      <c r="B31" s="976"/>
      <c r="C31" s="973" t="s">
        <v>48</v>
      </c>
      <c r="D31" s="800" t="s">
        <v>193</v>
      </c>
      <c r="E31" s="804" t="s">
        <v>249</v>
      </c>
      <c r="F31" s="973" t="s">
        <v>48</v>
      </c>
      <c r="G31" s="800" t="s">
        <v>193</v>
      </c>
      <c r="H31" s="804" t="s">
        <v>249</v>
      </c>
      <c r="I31" s="973" t="s">
        <v>48</v>
      </c>
      <c r="J31" s="800" t="s">
        <v>193</v>
      </c>
      <c r="K31" s="804" t="s">
        <v>249</v>
      </c>
      <c r="L31" s="973" t="s">
        <v>48</v>
      </c>
      <c r="M31" s="800" t="s">
        <v>193</v>
      </c>
      <c r="N31" s="804" t="s">
        <v>249</v>
      </c>
    </row>
    <row r="32" spans="1:14" ht="21.75" customHeight="1" thickBot="1">
      <c r="A32" s="10"/>
      <c r="B32" s="984"/>
      <c r="C32" s="974"/>
      <c r="D32" s="970"/>
      <c r="E32" s="971"/>
      <c r="F32" s="974"/>
      <c r="G32" s="970"/>
      <c r="H32" s="971"/>
      <c r="I32" s="974"/>
      <c r="J32" s="970"/>
      <c r="K32" s="971"/>
      <c r="L32" s="974"/>
      <c r="M32" s="970"/>
      <c r="N32" s="971"/>
    </row>
    <row r="33" spans="1:14" ht="14.25" customHeight="1">
      <c r="A33" s="10"/>
      <c r="B33" s="614" t="s">
        <v>93</v>
      </c>
      <c r="C33" s="592">
        <f>F33+L33</f>
        <v>50</v>
      </c>
      <c r="D33" s="213">
        <f>G33+M33</f>
        <v>4240575</v>
      </c>
      <c r="E33" s="615">
        <f>D33/C33</f>
        <v>84811.5</v>
      </c>
      <c r="F33" s="591">
        <v>49</v>
      </c>
      <c r="G33" s="174">
        <v>4063020</v>
      </c>
      <c r="H33" s="219">
        <f>G33/F33</f>
        <v>82918.77551020408</v>
      </c>
      <c r="I33" s="591"/>
      <c r="J33" s="174"/>
      <c r="K33" s="219"/>
      <c r="L33" s="592">
        <v>1</v>
      </c>
      <c r="M33" s="213">
        <v>177555</v>
      </c>
      <c r="N33" s="219">
        <f>M33/L33</f>
        <v>177555</v>
      </c>
    </row>
    <row r="34" spans="1:14" ht="14.25" customHeight="1">
      <c r="A34" s="10"/>
      <c r="B34" s="616" t="s">
        <v>94</v>
      </c>
      <c r="C34" s="596">
        <f aca="true" t="shared" si="6" ref="C34:C44">F34+I34+L34</f>
        <v>50</v>
      </c>
      <c r="D34" s="159">
        <f>G34+M34</f>
        <v>4070703</v>
      </c>
      <c r="E34" s="615">
        <f aca="true" t="shared" si="7" ref="E34:E46">D34/C34</f>
        <v>81414.06</v>
      </c>
      <c r="F34" s="595">
        <v>49</v>
      </c>
      <c r="G34" s="165">
        <v>3901257</v>
      </c>
      <c r="H34" s="219">
        <f aca="true" t="shared" si="8" ref="H34:H46">G34/F34</f>
        <v>79617.48979591837</v>
      </c>
      <c r="I34" s="595"/>
      <c r="J34" s="165"/>
      <c r="K34" s="166"/>
      <c r="L34" s="596">
        <v>1</v>
      </c>
      <c r="M34" s="159">
        <v>169446</v>
      </c>
      <c r="N34" s="219">
        <f aca="true" t="shared" si="9" ref="N34:N46">M34/L34</f>
        <v>169446</v>
      </c>
    </row>
    <row r="35" spans="1:14" ht="14.25" customHeight="1">
      <c r="A35" s="10"/>
      <c r="B35" s="616" t="s">
        <v>95</v>
      </c>
      <c r="C35" s="596">
        <f t="shared" si="6"/>
        <v>51</v>
      </c>
      <c r="D35" s="159">
        <f aca="true" t="shared" si="10" ref="D35:D44">G35+J35+M35</f>
        <v>4662061</v>
      </c>
      <c r="E35" s="615">
        <f t="shared" si="7"/>
        <v>91412.96078431372</v>
      </c>
      <c r="F35" s="595">
        <v>49</v>
      </c>
      <c r="G35" s="165">
        <v>4386398</v>
      </c>
      <c r="H35" s="219">
        <f t="shared" si="8"/>
        <v>89518.32653061225</v>
      </c>
      <c r="I35" s="595">
        <v>1</v>
      </c>
      <c r="J35" s="165">
        <v>81890</v>
      </c>
      <c r="K35" s="166">
        <f>J35/I35</f>
        <v>81890</v>
      </c>
      <c r="L35" s="596">
        <v>1</v>
      </c>
      <c r="M35" s="159">
        <v>193773</v>
      </c>
      <c r="N35" s="219">
        <f t="shared" si="9"/>
        <v>193773</v>
      </c>
    </row>
    <row r="36" spans="1:14" ht="14.25" customHeight="1">
      <c r="A36" s="10"/>
      <c r="B36" s="616" t="s">
        <v>96</v>
      </c>
      <c r="C36" s="596">
        <f t="shared" si="6"/>
        <v>51</v>
      </c>
      <c r="D36" s="159">
        <f t="shared" si="10"/>
        <v>4315995</v>
      </c>
      <c r="E36" s="615">
        <f t="shared" si="7"/>
        <v>84627.35294117648</v>
      </c>
      <c r="F36" s="595">
        <v>49</v>
      </c>
      <c r="G36" s="165">
        <v>4063020</v>
      </c>
      <c r="H36" s="219">
        <f t="shared" si="8"/>
        <v>82918.77551020408</v>
      </c>
      <c r="I36" s="595">
        <v>1</v>
      </c>
      <c r="J36" s="165">
        <v>75420</v>
      </c>
      <c r="K36" s="166">
        <f aca="true" t="shared" si="11" ref="K36:K46">J36/I36</f>
        <v>75420</v>
      </c>
      <c r="L36" s="596">
        <v>1</v>
      </c>
      <c r="M36" s="159">
        <v>177555</v>
      </c>
      <c r="N36" s="219">
        <f t="shared" si="9"/>
        <v>177555</v>
      </c>
    </row>
    <row r="37" spans="1:14" ht="14.25" customHeight="1">
      <c r="A37" s="10"/>
      <c r="B37" s="616" t="s">
        <v>97</v>
      </c>
      <c r="C37" s="596">
        <f t="shared" si="6"/>
        <v>51</v>
      </c>
      <c r="D37" s="159">
        <f t="shared" si="10"/>
        <v>4489164</v>
      </c>
      <c r="E37" s="615">
        <f t="shared" si="7"/>
        <v>88022.82352941176</v>
      </c>
      <c r="F37" s="595">
        <v>49</v>
      </c>
      <c r="G37" s="165">
        <v>4224730</v>
      </c>
      <c r="H37" s="219">
        <f t="shared" si="8"/>
        <v>86218.97959183673</v>
      </c>
      <c r="I37" s="595">
        <v>1</v>
      </c>
      <c r="J37" s="165">
        <v>78770</v>
      </c>
      <c r="K37" s="166">
        <f t="shared" si="11"/>
        <v>78770</v>
      </c>
      <c r="L37" s="596">
        <v>1</v>
      </c>
      <c r="M37" s="159">
        <v>185664</v>
      </c>
      <c r="N37" s="219">
        <f t="shared" si="9"/>
        <v>185664</v>
      </c>
    </row>
    <row r="38" spans="1:14" ht="14.25" customHeight="1">
      <c r="A38" s="10"/>
      <c r="B38" s="616" t="s">
        <v>98</v>
      </c>
      <c r="C38" s="596">
        <f t="shared" si="6"/>
        <v>51</v>
      </c>
      <c r="D38" s="159">
        <f t="shared" si="10"/>
        <v>4789164</v>
      </c>
      <c r="E38" s="615">
        <f t="shared" si="7"/>
        <v>93905.17647058824</v>
      </c>
      <c r="F38" s="595">
        <v>49</v>
      </c>
      <c r="G38" s="165">
        <v>4524730</v>
      </c>
      <c r="H38" s="219">
        <f t="shared" si="8"/>
        <v>92341.42857142857</v>
      </c>
      <c r="I38" s="595">
        <v>1</v>
      </c>
      <c r="J38" s="165">
        <v>78770</v>
      </c>
      <c r="K38" s="166">
        <f t="shared" si="11"/>
        <v>78770</v>
      </c>
      <c r="L38" s="596">
        <v>1</v>
      </c>
      <c r="M38" s="159">
        <v>185664</v>
      </c>
      <c r="N38" s="219">
        <f t="shared" si="9"/>
        <v>185664</v>
      </c>
    </row>
    <row r="39" spans="1:14" ht="14.25" customHeight="1">
      <c r="A39" s="10"/>
      <c r="B39" s="616" t="s">
        <v>99</v>
      </c>
      <c r="C39" s="596">
        <f t="shared" si="6"/>
        <v>51</v>
      </c>
      <c r="D39" s="159">
        <f t="shared" si="10"/>
        <v>4315995</v>
      </c>
      <c r="E39" s="615">
        <f t="shared" si="7"/>
        <v>84627.35294117648</v>
      </c>
      <c r="F39" s="595">
        <v>49</v>
      </c>
      <c r="G39" s="165">
        <v>4063020</v>
      </c>
      <c r="H39" s="219">
        <f t="shared" si="8"/>
        <v>82918.77551020408</v>
      </c>
      <c r="I39" s="595">
        <v>1</v>
      </c>
      <c r="J39" s="165">
        <v>75420</v>
      </c>
      <c r="K39" s="166">
        <f t="shared" si="11"/>
        <v>75420</v>
      </c>
      <c r="L39" s="596">
        <v>1</v>
      </c>
      <c r="M39" s="159">
        <v>177555</v>
      </c>
      <c r="N39" s="219">
        <f t="shared" si="9"/>
        <v>177555</v>
      </c>
    </row>
    <row r="40" spans="1:14" ht="14.25" customHeight="1">
      <c r="A40" s="10"/>
      <c r="B40" s="616" t="s">
        <v>100</v>
      </c>
      <c r="C40" s="596">
        <f t="shared" si="6"/>
        <v>51</v>
      </c>
      <c r="D40" s="159">
        <f t="shared" si="10"/>
        <v>4655591</v>
      </c>
      <c r="E40" s="615">
        <f t="shared" si="7"/>
        <v>91286.09803921569</v>
      </c>
      <c r="F40" s="595">
        <v>49</v>
      </c>
      <c r="G40" s="165">
        <v>4386398</v>
      </c>
      <c r="H40" s="219">
        <f t="shared" si="8"/>
        <v>89518.32653061225</v>
      </c>
      <c r="I40" s="595">
        <v>1</v>
      </c>
      <c r="J40" s="165">
        <v>75420</v>
      </c>
      <c r="K40" s="166">
        <f t="shared" si="11"/>
        <v>75420</v>
      </c>
      <c r="L40" s="596">
        <v>1</v>
      </c>
      <c r="M40" s="159">
        <v>193773</v>
      </c>
      <c r="N40" s="219">
        <f t="shared" si="9"/>
        <v>193773</v>
      </c>
    </row>
    <row r="41" spans="1:14" ht="14.25" customHeight="1">
      <c r="A41" s="10"/>
      <c r="B41" s="616" t="s">
        <v>101</v>
      </c>
      <c r="C41" s="596">
        <f t="shared" si="6"/>
        <v>51</v>
      </c>
      <c r="D41" s="159">
        <f t="shared" si="10"/>
        <v>4489164</v>
      </c>
      <c r="E41" s="615">
        <f t="shared" si="7"/>
        <v>88022.82352941176</v>
      </c>
      <c r="F41" s="595">
        <v>49</v>
      </c>
      <c r="G41" s="165">
        <v>4224730</v>
      </c>
      <c r="H41" s="219">
        <f t="shared" si="8"/>
        <v>86218.97959183673</v>
      </c>
      <c r="I41" s="595">
        <v>1</v>
      </c>
      <c r="J41" s="165">
        <v>78770</v>
      </c>
      <c r="K41" s="166">
        <f t="shared" si="11"/>
        <v>78770</v>
      </c>
      <c r="L41" s="596">
        <v>1</v>
      </c>
      <c r="M41" s="159">
        <v>185664</v>
      </c>
      <c r="N41" s="219">
        <f t="shared" si="9"/>
        <v>185664</v>
      </c>
    </row>
    <row r="42" spans="1:14" ht="14.25" customHeight="1">
      <c r="A42" s="10"/>
      <c r="B42" s="616" t="s">
        <v>102</v>
      </c>
      <c r="C42" s="596">
        <f t="shared" si="6"/>
        <v>51</v>
      </c>
      <c r="D42" s="159">
        <f t="shared" si="10"/>
        <v>4315995</v>
      </c>
      <c r="E42" s="615">
        <f t="shared" si="7"/>
        <v>84627.35294117648</v>
      </c>
      <c r="F42" s="595">
        <v>49</v>
      </c>
      <c r="G42" s="165">
        <v>4063020</v>
      </c>
      <c r="H42" s="219">
        <f t="shared" si="8"/>
        <v>82918.77551020408</v>
      </c>
      <c r="I42" s="595">
        <v>1</v>
      </c>
      <c r="J42" s="165">
        <v>75420</v>
      </c>
      <c r="K42" s="166">
        <f t="shared" si="11"/>
        <v>75420</v>
      </c>
      <c r="L42" s="596">
        <v>1</v>
      </c>
      <c r="M42" s="159">
        <v>177555</v>
      </c>
      <c r="N42" s="219">
        <f t="shared" si="9"/>
        <v>177555</v>
      </c>
    </row>
    <row r="43" spans="1:14" ht="14.25" customHeight="1">
      <c r="A43" s="10"/>
      <c r="B43" s="616" t="s">
        <v>103</v>
      </c>
      <c r="C43" s="596">
        <f t="shared" si="6"/>
        <v>51</v>
      </c>
      <c r="D43" s="159">
        <f t="shared" si="10"/>
        <v>4489164</v>
      </c>
      <c r="E43" s="615">
        <f t="shared" si="7"/>
        <v>88022.82352941176</v>
      </c>
      <c r="F43" s="595">
        <v>49</v>
      </c>
      <c r="G43" s="165">
        <v>4224730</v>
      </c>
      <c r="H43" s="219">
        <f t="shared" si="8"/>
        <v>86218.97959183673</v>
      </c>
      <c r="I43" s="595">
        <v>1</v>
      </c>
      <c r="J43" s="165">
        <v>78770</v>
      </c>
      <c r="K43" s="166">
        <f t="shared" si="11"/>
        <v>78770</v>
      </c>
      <c r="L43" s="596">
        <v>1</v>
      </c>
      <c r="M43" s="159">
        <v>185664</v>
      </c>
      <c r="N43" s="219">
        <f t="shared" si="9"/>
        <v>185664</v>
      </c>
    </row>
    <row r="44" spans="1:14" ht="14.25" customHeight="1">
      <c r="A44" s="10"/>
      <c r="B44" s="616" t="s">
        <v>104</v>
      </c>
      <c r="C44" s="596">
        <f t="shared" si="6"/>
        <v>51</v>
      </c>
      <c r="D44" s="159">
        <f t="shared" si="10"/>
        <v>4579164</v>
      </c>
      <c r="E44" s="615">
        <f t="shared" si="7"/>
        <v>89787.5294117647</v>
      </c>
      <c r="F44" s="595">
        <v>49</v>
      </c>
      <c r="G44" s="165">
        <v>4314730</v>
      </c>
      <c r="H44" s="219">
        <f t="shared" si="8"/>
        <v>88055.71428571429</v>
      </c>
      <c r="I44" s="595">
        <v>1</v>
      </c>
      <c r="J44" s="165">
        <v>78770</v>
      </c>
      <c r="K44" s="166">
        <f t="shared" si="11"/>
        <v>78770</v>
      </c>
      <c r="L44" s="596">
        <v>1</v>
      </c>
      <c r="M44" s="159">
        <v>185664</v>
      </c>
      <c r="N44" s="219">
        <f t="shared" si="9"/>
        <v>185664</v>
      </c>
    </row>
    <row r="45" spans="1:14" ht="14.25" customHeight="1">
      <c r="A45" s="10"/>
      <c r="B45" s="618" t="s">
        <v>21</v>
      </c>
      <c r="C45" s="596">
        <f>SUM(C33:C44)</f>
        <v>610</v>
      </c>
      <c r="D45" s="598">
        <f>SUM(D33:D44)</f>
        <v>53412735</v>
      </c>
      <c r="E45" s="615">
        <f t="shared" si="7"/>
        <v>87561.8606557377</v>
      </c>
      <c r="F45" s="595">
        <f>SUM(F33:F44)</f>
        <v>588</v>
      </c>
      <c r="G45" s="165">
        <f>SUM(G33:G44)</f>
        <v>50439783</v>
      </c>
      <c r="H45" s="219">
        <f t="shared" si="8"/>
        <v>85781.94387755102</v>
      </c>
      <c r="I45" s="595">
        <f>SUM(I35:I44)</f>
        <v>10</v>
      </c>
      <c r="J45" s="165">
        <f>SUM(J35:J44)</f>
        <v>777420</v>
      </c>
      <c r="K45" s="166">
        <f t="shared" si="11"/>
        <v>77742</v>
      </c>
      <c r="L45" s="620">
        <f>SUM(L33:L44)</f>
        <v>12</v>
      </c>
      <c r="M45" s="598">
        <f>SUM(M33:M44)</f>
        <v>2195532</v>
      </c>
      <c r="N45" s="219">
        <f t="shared" si="9"/>
        <v>182961</v>
      </c>
    </row>
    <row r="46" spans="1:14" ht="14.25" customHeight="1" thickBot="1">
      <c r="A46" s="10"/>
      <c r="B46" s="621" t="s">
        <v>105</v>
      </c>
      <c r="C46" s="622">
        <f>C45/12</f>
        <v>50.833333333333336</v>
      </c>
      <c r="D46" s="606">
        <f>D45/12</f>
        <v>4451061.25</v>
      </c>
      <c r="E46" s="615">
        <f t="shared" si="7"/>
        <v>87561.8606557377</v>
      </c>
      <c r="F46" s="608">
        <f>F45/12</f>
        <v>49</v>
      </c>
      <c r="G46" s="167">
        <f>G45/12</f>
        <v>4203315.25</v>
      </c>
      <c r="H46" s="219">
        <f t="shared" si="8"/>
        <v>85781.94387755102</v>
      </c>
      <c r="I46" s="608">
        <f>I45/10</f>
        <v>1</v>
      </c>
      <c r="J46" s="167">
        <f>J45/10</f>
        <v>77742</v>
      </c>
      <c r="K46" s="166">
        <f t="shared" si="11"/>
        <v>77742</v>
      </c>
      <c r="L46" s="609">
        <v>1</v>
      </c>
      <c r="M46" s="606">
        <f>M45/12</f>
        <v>182961</v>
      </c>
      <c r="N46" s="219">
        <f t="shared" si="9"/>
        <v>182961</v>
      </c>
    </row>
    <row r="47" spans="2:14" ht="14.25">
      <c r="B47" s="972" t="s">
        <v>814</v>
      </c>
      <c r="C47" s="972"/>
      <c r="D47" s="972"/>
      <c r="E47" s="972"/>
      <c r="F47" s="972"/>
      <c r="G47" s="972"/>
      <c r="H47" s="972"/>
      <c r="I47" s="972"/>
      <c r="J47" s="972"/>
      <c r="K47" s="972"/>
      <c r="L47" s="972"/>
      <c r="M47" s="972"/>
      <c r="N47" s="311"/>
    </row>
    <row r="51" spans="2:14" ht="15.75">
      <c r="B51" s="969" t="s">
        <v>815</v>
      </c>
      <c r="C51" s="969"/>
      <c r="D51" s="969"/>
      <c r="E51" s="969"/>
      <c r="F51" s="969"/>
      <c r="G51" s="969"/>
      <c r="H51" s="969"/>
      <c r="I51" s="969"/>
      <c r="J51" s="969"/>
      <c r="K51" s="969"/>
      <c r="L51" s="969"/>
      <c r="M51" s="969"/>
      <c r="N51" s="969"/>
    </row>
    <row r="52" spans="2:14" ht="15" thickBot="1">
      <c r="B52" s="611"/>
      <c r="C52" s="535"/>
      <c r="D52" s="535"/>
      <c r="E52" s="535"/>
      <c r="F52" s="535"/>
      <c r="G52" s="612"/>
      <c r="H52" s="612"/>
      <c r="I52" s="612"/>
      <c r="J52" s="612"/>
      <c r="K52" s="612"/>
      <c r="L52" s="612"/>
      <c r="M52" s="311"/>
      <c r="N52" s="44" t="s">
        <v>45</v>
      </c>
    </row>
    <row r="53" spans="2:14" ht="15" customHeight="1">
      <c r="B53" s="975" t="s">
        <v>813</v>
      </c>
      <c r="C53" s="978" t="s">
        <v>21</v>
      </c>
      <c r="D53" s="979"/>
      <c r="E53" s="980"/>
      <c r="F53" s="981" t="s">
        <v>194</v>
      </c>
      <c r="G53" s="982"/>
      <c r="H53" s="983"/>
      <c r="I53" s="981" t="s">
        <v>91</v>
      </c>
      <c r="J53" s="982"/>
      <c r="K53" s="983"/>
      <c r="L53" s="981" t="s">
        <v>92</v>
      </c>
      <c r="M53" s="982"/>
      <c r="N53" s="983"/>
    </row>
    <row r="54" spans="2:14" ht="12.75" customHeight="1">
      <c r="B54" s="976"/>
      <c r="C54" s="973" t="s">
        <v>48</v>
      </c>
      <c r="D54" s="800" t="s">
        <v>193</v>
      </c>
      <c r="E54" s="804" t="s">
        <v>249</v>
      </c>
      <c r="F54" s="973" t="s">
        <v>48</v>
      </c>
      <c r="G54" s="800" t="s">
        <v>193</v>
      </c>
      <c r="H54" s="804" t="s">
        <v>249</v>
      </c>
      <c r="I54" s="973" t="s">
        <v>48</v>
      </c>
      <c r="J54" s="800" t="s">
        <v>193</v>
      </c>
      <c r="K54" s="804" t="s">
        <v>249</v>
      </c>
      <c r="L54" s="973" t="s">
        <v>48</v>
      </c>
      <c r="M54" s="800" t="s">
        <v>193</v>
      </c>
      <c r="N54" s="804" t="s">
        <v>249</v>
      </c>
    </row>
    <row r="55" spans="2:14" ht="13.5" thickBot="1">
      <c r="B55" s="977"/>
      <c r="C55" s="974"/>
      <c r="D55" s="970"/>
      <c r="E55" s="971"/>
      <c r="F55" s="974"/>
      <c r="G55" s="970"/>
      <c r="H55" s="971"/>
      <c r="I55" s="974"/>
      <c r="J55" s="970"/>
      <c r="K55" s="971"/>
      <c r="L55" s="974"/>
      <c r="M55" s="970"/>
      <c r="N55" s="971"/>
    </row>
    <row r="56" spans="2:14" ht="14.25">
      <c r="B56" s="624" t="s">
        <v>93</v>
      </c>
      <c r="C56" s="592">
        <f aca="true" t="shared" si="12" ref="C56:C67">F56+I56+L56</f>
        <v>50</v>
      </c>
      <c r="D56" s="213">
        <f aca="true" t="shared" si="13" ref="D56:D67">G56+J56+M56</f>
        <v>4946631</v>
      </c>
      <c r="E56" s="216">
        <f>D56/C56</f>
        <v>98932.62</v>
      </c>
      <c r="F56" s="625">
        <v>49</v>
      </c>
      <c r="G56" s="174">
        <v>4739513</v>
      </c>
      <c r="H56" s="219">
        <f>G56/F56</f>
        <v>96724.75510204081</v>
      </c>
      <c r="I56" s="625"/>
      <c r="J56" s="174"/>
      <c r="K56" s="219"/>
      <c r="L56" s="590">
        <v>1</v>
      </c>
      <c r="M56" s="213">
        <v>207118</v>
      </c>
      <c r="N56" s="219">
        <f>M56/L56</f>
        <v>207118</v>
      </c>
    </row>
    <row r="57" spans="2:14" ht="14.25">
      <c r="B57" s="626" t="s">
        <v>94</v>
      </c>
      <c r="C57" s="596">
        <f t="shared" si="12"/>
        <v>50</v>
      </c>
      <c r="D57" s="159">
        <f t="shared" si="13"/>
        <v>4748475</v>
      </c>
      <c r="E57" s="216">
        <f aca="true" t="shared" si="14" ref="E57:E69">D57/C57</f>
        <v>94969.5</v>
      </c>
      <c r="F57" s="217">
        <v>49</v>
      </c>
      <c r="G57" s="165">
        <v>4550816</v>
      </c>
      <c r="H57" s="219">
        <f aca="true" t="shared" si="15" ref="H57:H69">G57/F57</f>
        <v>92873.79591836735</v>
      </c>
      <c r="I57" s="217"/>
      <c r="J57" s="165"/>
      <c r="K57" s="166"/>
      <c r="L57" s="594">
        <v>1</v>
      </c>
      <c r="M57" s="159">
        <v>197659</v>
      </c>
      <c r="N57" s="219">
        <f aca="true" t="shared" si="16" ref="N57:N69">M57/L57</f>
        <v>197659</v>
      </c>
    </row>
    <row r="58" spans="2:14" ht="14.25">
      <c r="B58" s="626" t="s">
        <v>95</v>
      </c>
      <c r="C58" s="596">
        <f t="shared" si="12"/>
        <v>51</v>
      </c>
      <c r="D58" s="159">
        <f t="shared" si="13"/>
        <v>5438294</v>
      </c>
      <c r="E58" s="216">
        <f t="shared" si="14"/>
        <v>106633.2156862745</v>
      </c>
      <c r="F58" s="217">
        <v>49</v>
      </c>
      <c r="G58" s="165">
        <v>5116733</v>
      </c>
      <c r="H58" s="219">
        <f t="shared" si="15"/>
        <v>104423.12244897959</v>
      </c>
      <c r="I58" s="217">
        <v>1</v>
      </c>
      <c r="J58" s="165">
        <v>95525</v>
      </c>
      <c r="K58" s="166">
        <f>J58/I58</f>
        <v>95525</v>
      </c>
      <c r="L58" s="594">
        <v>1</v>
      </c>
      <c r="M58" s="159">
        <v>226036</v>
      </c>
      <c r="N58" s="219">
        <f t="shared" si="16"/>
        <v>226036</v>
      </c>
    </row>
    <row r="59" spans="2:14" ht="14.25">
      <c r="B59" s="626" t="s">
        <v>96</v>
      </c>
      <c r="C59" s="596">
        <f t="shared" si="12"/>
        <v>51</v>
      </c>
      <c r="D59" s="159">
        <f t="shared" si="13"/>
        <v>5034608</v>
      </c>
      <c r="E59" s="216">
        <f t="shared" si="14"/>
        <v>98717.80392156863</v>
      </c>
      <c r="F59" s="217">
        <v>49</v>
      </c>
      <c r="G59" s="165">
        <v>4739513</v>
      </c>
      <c r="H59" s="219">
        <f t="shared" si="15"/>
        <v>96724.75510204081</v>
      </c>
      <c r="I59" s="217">
        <v>1</v>
      </c>
      <c r="J59" s="165">
        <v>87977</v>
      </c>
      <c r="K59" s="166">
        <f aca="true" t="shared" si="17" ref="K59:K69">J59/I59</f>
        <v>87977</v>
      </c>
      <c r="L59" s="594">
        <v>1</v>
      </c>
      <c r="M59" s="159">
        <v>207118</v>
      </c>
      <c r="N59" s="219">
        <f t="shared" si="16"/>
        <v>207118</v>
      </c>
    </row>
    <row r="60" spans="2:14" ht="14.25">
      <c r="B60" s="626" t="s">
        <v>97</v>
      </c>
      <c r="C60" s="596">
        <f t="shared" si="12"/>
        <v>51</v>
      </c>
      <c r="D60" s="159">
        <f t="shared" si="13"/>
        <v>5236610</v>
      </c>
      <c r="E60" s="216">
        <f t="shared" si="14"/>
        <v>102678.62745098039</v>
      </c>
      <c r="F60" s="217">
        <v>49</v>
      </c>
      <c r="G60" s="165">
        <v>4928148</v>
      </c>
      <c r="H60" s="219">
        <f t="shared" si="15"/>
        <v>100574.44897959183</v>
      </c>
      <c r="I60" s="217">
        <v>1</v>
      </c>
      <c r="J60" s="165">
        <v>91885</v>
      </c>
      <c r="K60" s="166">
        <f t="shared" si="17"/>
        <v>91885</v>
      </c>
      <c r="L60" s="594">
        <v>1</v>
      </c>
      <c r="M60" s="159">
        <v>216577</v>
      </c>
      <c r="N60" s="219">
        <f t="shared" si="16"/>
        <v>216577</v>
      </c>
    </row>
    <row r="61" spans="2:14" ht="14.25">
      <c r="B61" s="626" t="s">
        <v>98</v>
      </c>
      <c r="C61" s="596">
        <f t="shared" si="12"/>
        <v>51</v>
      </c>
      <c r="D61" s="159">
        <f t="shared" si="13"/>
        <v>5586560</v>
      </c>
      <c r="E61" s="216">
        <f t="shared" si="14"/>
        <v>109540.39215686274</v>
      </c>
      <c r="F61" s="217">
        <v>49</v>
      </c>
      <c r="G61" s="165">
        <v>5278098</v>
      </c>
      <c r="H61" s="219">
        <f t="shared" si="15"/>
        <v>107716.28571428571</v>
      </c>
      <c r="I61" s="217">
        <v>1</v>
      </c>
      <c r="J61" s="165">
        <v>91885</v>
      </c>
      <c r="K61" s="166">
        <f t="shared" si="17"/>
        <v>91885</v>
      </c>
      <c r="L61" s="594">
        <v>1</v>
      </c>
      <c r="M61" s="159">
        <v>216577</v>
      </c>
      <c r="N61" s="219">
        <f t="shared" si="16"/>
        <v>216577</v>
      </c>
    </row>
    <row r="62" spans="2:14" ht="14.25">
      <c r="B62" s="626" t="s">
        <v>99</v>
      </c>
      <c r="C62" s="596">
        <f t="shared" si="12"/>
        <v>51</v>
      </c>
      <c r="D62" s="159">
        <f t="shared" si="13"/>
        <v>5034608</v>
      </c>
      <c r="E62" s="216">
        <f t="shared" si="14"/>
        <v>98717.80392156863</v>
      </c>
      <c r="F62" s="217">
        <v>49</v>
      </c>
      <c r="G62" s="165">
        <v>4739513</v>
      </c>
      <c r="H62" s="219">
        <f t="shared" si="15"/>
        <v>96724.75510204081</v>
      </c>
      <c r="I62" s="217">
        <v>1</v>
      </c>
      <c r="J62" s="165">
        <v>87977</v>
      </c>
      <c r="K62" s="166">
        <f t="shared" si="17"/>
        <v>87977</v>
      </c>
      <c r="L62" s="594">
        <v>1</v>
      </c>
      <c r="M62" s="159">
        <v>207118</v>
      </c>
      <c r="N62" s="219">
        <f t="shared" si="16"/>
        <v>207118</v>
      </c>
    </row>
    <row r="63" spans="2:14" ht="14.25">
      <c r="B63" s="626" t="s">
        <v>100</v>
      </c>
      <c r="C63" s="596">
        <f t="shared" si="12"/>
        <v>51</v>
      </c>
      <c r="D63" s="159">
        <f t="shared" si="13"/>
        <v>5430746</v>
      </c>
      <c r="E63" s="216">
        <f t="shared" si="14"/>
        <v>106485.2156862745</v>
      </c>
      <c r="F63" s="217">
        <v>49</v>
      </c>
      <c r="G63" s="165">
        <v>5116733</v>
      </c>
      <c r="H63" s="219">
        <f t="shared" si="15"/>
        <v>104423.12244897959</v>
      </c>
      <c r="I63" s="217">
        <v>1</v>
      </c>
      <c r="J63" s="165">
        <v>87977</v>
      </c>
      <c r="K63" s="166">
        <f t="shared" si="17"/>
        <v>87977</v>
      </c>
      <c r="L63" s="594">
        <v>1</v>
      </c>
      <c r="M63" s="159">
        <v>226036</v>
      </c>
      <c r="N63" s="219">
        <f t="shared" si="16"/>
        <v>226036</v>
      </c>
    </row>
    <row r="64" spans="2:14" ht="14.25">
      <c r="B64" s="626" t="s">
        <v>101</v>
      </c>
      <c r="C64" s="596">
        <f t="shared" si="12"/>
        <v>51</v>
      </c>
      <c r="D64" s="159">
        <f t="shared" si="13"/>
        <v>5236610</v>
      </c>
      <c r="E64" s="216">
        <f t="shared" si="14"/>
        <v>102678.62745098039</v>
      </c>
      <c r="F64" s="217">
        <v>49</v>
      </c>
      <c r="G64" s="165">
        <v>4928148</v>
      </c>
      <c r="H64" s="219">
        <f t="shared" si="15"/>
        <v>100574.44897959183</v>
      </c>
      <c r="I64" s="217">
        <v>1</v>
      </c>
      <c r="J64" s="165">
        <v>91885</v>
      </c>
      <c r="K64" s="166">
        <f t="shared" si="17"/>
        <v>91885</v>
      </c>
      <c r="L64" s="594">
        <v>1</v>
      </c>
      <c r="M64" s="159">
        <v>216577</v>
      </c>
      <c r="N64" s="219">
        <f t="shared" si="16"/>
        <v>216577</v>
      </c>
    </row>
    <row r="65" spans="2:14" ht="14.25">
      <c r="B65" s="626" t="s">
        <v>102</v>
      </c>
      <c r="C65" s="596">
        <f t="shared" si="12"/>
        <v>51</v>
      </c>
      <c r="D65" s="159">
        <f t="shared" si="13"/>
        <v>5034608</v>
      </c>
      <c r="E65" s="216">
        <f t="shared" si="14"/>
        <v>98717.80392156863</v>
      </c>
      <c r="F65" s="217">
        <v>49</v>
      </c>
      <c r="G65" s="165">
        <v>4739513</v>
      </c>
      <c r="H65" s="219">
        <f t="shared" si="15"/>
        <v>96724.75510204081</v>
      </c>
      <c r="I65" s="217">
        <v>1</v>
      </c>
      <c r="J65" s="165">
        <v>87977</v>
      </c>
      <c r="K65" s="166">
        <f t="shared" si="17"/>
        <v>87977</v>
      </c>
      <c r="L65" s="594">
        <v>1</v>
      </c>
      <c r="M65" s="159">
        <v>207118</v>
      </c>
      <c r="N65" s="219">
        <f t="shared" si="16"/>
        <v>207118</v>
      </c>
    </row>
    <row r="66" spans="2:14" ht="14.25">
      <c r="B66" s="626" t="s">
        <v>103</v>
      </c>
      <c r="C66" s="596">
        <f t="shared" si="12"/>
        <v>51</v>
      </c>
      <c r="D66" s="159">
        <f t="shared" si="13"/>
        <v>5236610</v>
      </c>
      <c r="E66" s="216">
        <f t="shared" si="14"/>
        <v>102678.62745098039</v>
      </c>
      <c r="F66" s="217">
        <v>49</v>
      </c>
      <c r="G66" s="165">
        <v>4928148</v>
      </c>
      <c r="H66" s="219">
        <f t="shared" si="15"/>
        <v>100574.44897959183</v>
      </c>
      <c r="I66" s="217">
        <v>1</v>
      </c>
      <c r="J66" s="165">
        <v>91885</v>
      </c>
      <c r="K66" s="166">
        <f t="shared" si="17"/>
        <v>91885</v>
      </c>
      <c r="L66" s="594">
        <v>1</v>
      </c>
      <c r="M66" s="159">
        <v>216577</v>
      </c>
      <c r="N66" s="219">
        <f t="shared" si="16"/>
        <v>216577</v>
      </c>
    </row>
    <row r="67" spans="2:14" ht="14.25">
      <c r="B67" s="626" t="s">
        <v>104</v>
      </c>
      <c r="C67" s="596">
        <f t="shared" si="12"/>
        <v>51</v>
      </c>
      <c r="D67" s="159">
        <f t="shared" si="13"/>
        <v>5341595</v>
      </c>
      <c r="E67" s="216">
        <f t="shared" si="14"/>
        <v>104737.1568627451</v>
      </c>
      <c r="F67" s="217">
        <v>49</v>
      </c>
      <c r="G67" s="165">
        <v>5033133</v>
      </c>
      <c r="H67" s="219">
        <f t="shared" si="15"/>
        <v>102717</v>
      </c>
      <c r="I67" s="217">
        <v>1</v>
      </c>
      <c r="J67" s="165">
        <v>91885</v>
      </c>
      <c r="K67" s="166">
        <f t="shared" si="17"/>
        <v>91885</v>
      </c>
      <c r="L67" s="594">
        <v>1</v>
      </c>
      <c r="M67" s="159">
        <v>216577</v>
      </c>
      <c r="N67" s="219">
        <f t="shared" si="16"/>
        <v>216577</v>
      </c>
    </row>
    <row r="68" spans="2:14" ht="14.25">
      <c r="B68" s="627" t="s">
        <v>21</v>
      </c>
      <c r="C68" s="596">
        <f>SUM(C56:C67)</f>
        <v>610</v>
      </c>
      <c r="D68" s="598">
        <f>SUM(D56:D67)</f>
        <v>62305955</v>
      </c>
      <c r="E68" s="216">
        <f t="shared" si="14"/>
        <v>102140.90983606558</v>
      </c>
      <c r="F68" s="217">
        <f>SUM(F56:F67)</f>
        <v>588</v>
      </c>
      <c r="G68" s="165">
        <f>SUM(G56:G67)</f>
        <v>58838009</v>
      </c>
      <c r="H68" s="219">
        <f t="shared" si="15"/>
        <v>100064.64115646259</v>
      </c>
      <c r="I68" s="217">
        <v>10</v>
      </c>
      <c r="J68" s="165">
        <f>SUM(J58:J67)</f>
        <v>906858</v>
      </c>
      <c r="K68" s="166">
        <f t="shared" si="17"/>
        <v>90685.8</v>
      </c>
      <c r="L68" s="628">
        <f>SUM(L56:L67)</f>
        <v>12</v>
      </c>
      <c r="M68" s="598">
        <f>SUM(M56:M67)</f>
        <v>2561088</v>
      </c>
      <c r="N68" s="219">
        <f t="shared" si="16"/>
        <v>213424</v>
      </c>
    </row>
    <row r="69" spans="2:14" ht="15" thickBot="1">
      <c r="B69" s="629" t="s">
        <v>105</v>
      </c>
      <c r="C69" s="622">
        <f>C68/12</f>
        <v>50.833333333333336</v>
      </c>
      <c r="D69" s="606">
        <f>D68/12</f>
        <v>5192162.916666667</v>
      </c>
      <c r="E69" s="216">
        <f t="shared" si="14"/>
        <v>102140.90983606558</v>
      </c>
      <c r="F69" s="364">
        <f>F68/12</f>
        <v>49</v>
      </c>
      <c r="G69" s="167">
        <f>G68/12</f>
        <v>4903167.416666667</v>
      </c>
      <c r="H69" s="219">
        <f t="shared" si="15"/>
        <v>100064.64115646259</v>
      </c>
      <c r="I69" s="364">
        <v>1</v>
      </c>
      <c r="J69" s="167">
        <f>J68/10</f>
        <v>90685.8</v>
      </c>
      <c r="K69" s="166">
        <f t="shared" si="17"/>
        <v>90685.8</v>
      </c>
      <c r="L69" s="630">
        <v>1</v>
      </c>
      <c r="M69" s="606">
        <f>M68/12</f>
        <v>213424</v>
      </c>
      <c r="N69" s="219">
        <f t="shared" si="16"/>
        <v>213424</v>
      </c>
    </row>
    <row r="70" spans="2:14" ht="14.25">
      <c r="B70" s="972" t="s">
        <v>814</v>
      </c>
      <c r="C70" s="972"/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311"/>
    </row>
  </sheetData>
  <sheetProtection/>
  <mergeCells count="57"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N31:N32"/>
    <mergeCell ref="K31:K32"/>
    <mergeCell ref="M31:M32"/>
    <mergeCell ref="K7:K8"/>
    <mergeCell ref="M7:M8"/>
    <mergeCell ref="L7:L8"/>
    <mergeCell ref="L31:L32"/>
    <mergeCell ref="N7:N8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0">
      <selection activeCell="G16" sqref="G16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316" t="s">
        <v>816</v>
      </c>
    </row>
    <row r="3" spans="2:8" ht="18" customHeight="1">
      <c r="B3" s="986" t="s">
        <v>402</v>
      </c>
      <c r="C3" s="986"/>
      <c r="D3" s="986"/>
      <c r="E3" s="986"/>
      <c r="F3" s="986"/>
      <c r="G3" s="986"/>
      <c r="H3" s="8"/>
    </row>
    <row r="4" spans="2:7" ht="18" customHeight="1" thickBot="1">
      <c r="B4" s="317"/>
      <c r="C4" s="318"/>
      <c r="D4" s="318"/>
      <c r="E4" s="318"/>
      <c r="F4" s="318"/>
      <c r="G4" s="316" t="s">
        <v>45</v>
      </c>
    </row>
    <row r="5" spans="2:7" ht="19.5" customHeight="1" thickBot="1">
      <c r="B5" s="987"/>
      <c r="C5" s="988"/>
      <c r="D5" s="991" t="s">
        <v>835</v>
      </c>
      <c r="E5" s="992"/>
      <c r="F5" s="991" t="s">
        <v>836</v>
      </c>
      <c r="G5" s="992"/>
    </row>
    <row r="6" spans="2:7" ht="19.5" customHeight="1" thickBot="1">
      <c r="B6" s="989"/>
      <c r="C6" s="990"/>
      <c r="D6" s="319" t="s">
        <v>397</v>
      </c>
      <c r="E6" s="320" t="s">
        <v>389</v>
      </c>
      <c r="F6" s="319" t="s">
        <v>397</v>
      </c>
      <c r="G6" s="320" t="s">
        <v>389</v>
      </c>
    </row>
    <row r="7" spans="2:7" ht="19.5" customHeight="1">
      <c r="B7" s="993" t="s">
        <v>398</v>
      </c>
      <c r="C7" s="321" t="s">
        <v>399</v>
      </c>
      <c r="D7" s="322">
        <v>58051.48</v>
      </c>
      <c r="E7" s="323">
        <v>42524.08</v>
      </c>
      <c r="F7" s="322">
        <v>61519.58</v>
      </c>
      <c r="G7" s="323">
        <v>44955.22</v>
      </c>
    </row>
    <row r="8" spans="2:7" ht="19.5" customHeight="1" thickBot="1">
      <c r="B8" s="994"/>
      <c r="C8" s="324" t="s">
        <v>400</v>
      </c>
      <c r="D8" s="325">
        <v>122048.98</v>
      </c>
      <c r="E8" s="326">
        <v>87386.33</v>
      </c>
      <c r="F8" s="325">
        <v>128814.22</v>
      </c>
      <c r="G8" s="326">
        <v>92128.77</v>
      </c>
    </row>
    <row r="9" spans="2:7" ht="19.5" customHeight="1">
      <c r="B9" s="995" t="s">
        <v>401</v>
      </c>
      <c r="C9" s="327" t="s">
        <v>399</v>
      </c>
      <c r="D9" s="322">
        <v>159467.92</v>
      </c>
      <c r="E9" s="323">
        <v>113617.01</v>
      </c>
      <c r="F9" s="322">
        <v>169446.13</v>
      </c>
      <c r="G9" s="323">
        <v>120611.73</v>
      </c>
    </row>
    <row r="10" spans="2:7" ht="19.5" customHeight="1" thickBot="1">
      <c r="B10" s="996"/>
      <c r="C10" s="324" t="s">
        <v>400</v>
      </c>
      <c r="D10" s="325">
        <v>181900.94</v>
      </c>
      <c r="E10" s="326">
        <v>129342.56</v>
      </c>
      <c r="F10" s="325">
        <v>192772.73</v>
      </c>
      <c r="G10" s="326">
        <v>137664.68</v>
      </c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3" max="3" width="49.421875" style="0" customWidth="1"/>
    <col min="4" max="4" width="14.421875" style="0" customWidth="1"/>
    <col min="5" max="6" width="13.57421875" style="0" customWidth="1"/>
    <col min="7" max="7" width="13.8515625" style="0" customWidth="1"/>
  </cols>
  <sheetData>
    <row r="1" ht="15.75">
      <c r="A1" s="1062" t="s">
        <v>998</v>
      </c>
    </row>
    <row r="2" spans="1:9" ht="12.75">
      <c r="A2" s="778" t="s">
        <v>999</v>
      </c>
      <c r="B2" s="777"/>
      <c r="C2" s="778" t="s">
        <v>62</v>
      </c>
      <c r="D2" s="778" t="s">
        <v>962</v>
      </c>
      <c r="E2" s="777" t="s">
        <v>207</v>
      </c>
      <c r="F2" s="777" t="s">
        <v>961</v>
      </c>
      <c r="G2" s="777" t="s">
        <v>206</v>
      </c>
      <c r="H2" s="777" t="s">
        <v>1000</v>
      </c>
      <c r="I2" s="777" t="s">
        <v>1000</v>
      </c>
    </row>
    <row r="3" spans="1:9" ht="12.75">
      <c r="A3" s="778" t="s">
        <v>964</v>
      </c>
      <c r="B3" s="777" t="s">
        <v>965</v>
      </c>
      <c r="C3" s="777"/>
      <c r="D3" s="777">
        <v>2021</v>
      </c>
      <c r="E3" s="777" t="s">
        <v>1001</v>
      </c>
      <c r="F3" s="777">
        <v>2021</v>
      </c>
      <c r="G3" s="777">
        <v>2022</v>
      </c>
      <c r="H3" s="777"/>
      <c r="I3" s="777"/>
    </row>
    <row r="4" spans="1:9" ht="12.75">
      <c r="A4" s="778">
        <v>1</v>
      </c>
      <c r="B4" s="777"/>
      <c r="C4" s="777">
        <v>2</v>
      </c>
      <c r="D4" s="777">
        <v>4</v>
      </c>
      <c r="E4" s="777">
        <v>5</v>
      </c>
      <c r="F4" s="777">
        <v>6</v>
      </c>
      <c r="G4" s="777">
        <v>7</v>
      </c>
      <c r="H4" s="777" t="s">
        <v>1002</v>
      </c>
      <c r="I4" s="777" t="s">
        <v>1003</v>
      </c>
    </row>
    <row r="5" spans="1:9" ht="12.75">
      <c r="A5" s="778">
        <v>1</v>
      </c>
      <c r="B5" s="777"/>
      <c r="C5" s="777" t="s">
        <v>1004</v>
      </c>
      <c r="D5" s="779">
        <v>37096170</v>
      </c>
      <c r="E5" s="779">
        <v>31258032.16</v>
      </c>
      <c r="F5" s="779">
        <v>44800000</v>
      </c>
      <c r="G5" s="779">
        <v>49000000</v>
      </c>
      <c r="H5" s="777">
        <v>120.77</v>
      </c>
      <c r="I5" s="777">
        <v>109.38</v>
      </c>
    </row>
    <row r="6" spans="1:9" ht="12.75">
      <c r="A6" s="778">
        <v>2</v>
      </c>
      <c r="B6" s="777"/>
      <c r="C6" s="777" t="s">
        <v>1005</v>
      </c>
      <c r="D6" s="777"/>
      <c r="E6" s="777"/>
      <c r="F6" s="777"/>
      <c r="G6" s="777"/>
      <c r="H6" s="777"/>
      <c r="I6" s="777"/>
    </row>
    <row r="7" spans="1:9" ht="12.75">
      <c r="A7" s="778">
        <v>2.1</v>
      </c>
      <c r="B7" s="778">
        <v>5120</v>
      </c>
      <c r="C7" s="777" t="s">
        <v>1006</v>
      </c>
      <c r="D7" s="779">
        <v>4900000</v>
      </c>
      <c r="E7" s="779">
        <v>2968771.23</v>
      </c>
      <c r="F7" s="779">
        <v>4900000</v>
      </c>
      <c r="G7" s="779">
        <v>5400000</v>
      </c>
      <c r="H7" s="777">
        <v>100</v>
      </c>
      <c r="I7" s="777">
        <v>110.2</v>
      </c>
    </row>
    <row r="8" spans="1:9" ht="12.75">
      <c r="A8" s="778">
        <v>2.2</v>
      </c>
      <c r="B8" s="778">
        <v>5140</v>
      </c>
      <c r="C8" s="777" t="s">
        <v>1007</v>
      </c>
      <c r="D8" s="779">
        <v>2900000</v>
      </c>
      <c r="E8" s="779">
        <v>2898269.6</v>
      </c>
      <c r="F8" s="779">
        <v>2900000</v>
      </c>
      <c r="G8" s="779">
        <v>2990000</v>
      </c>
      <c r="H8" s="777">
        <v>100</v>
      </c>
      <c r="I8" s="777">
        <v>103.1</v>
      </c>
    </row>
    <row r="9" spans="1:9" ht="12.75">
      <c r="A9" s="778">
        <v>2.3</v>
      </c>
      <c r="B9" s="778">
        <v>5150</v>
      </c>
      <c r="C9" s="777" t="s">
        <v>1008</v>
      </c>
      <c r="D9" s="779">
        <v>1000000</v>
      </c>
      <c r="E9" s="779">
        <v>1188906.93</v>
      </c>
      <c r="F9" s="779">
        <v>1300000</v>
      </c>
      <c r="G9" s="779">
        <v>1300000</v>
      </c>
      <c r="H9" s="777">
        <v>130</v>
      </c>
      <c r="I9" s="777">
        <v>100</v>
      </c>
    </row>
    <row r="10" spans="1:9" ht="12.75">
      <c r="A10" s="778">
        <v>3</v>
      </c>
      <c r="B10" s="778">
        <v>5123</v>
      </c>
      <c r="C10" s="777" t="s">
        <v>1009</v>
      </c>
      <c r="D10" s="779">
        <v>490000</v>
      </c>
      <c r="E10" s="779">
        <v>212086.43</v>
      </c>
      <c r="F10" s="779">
        <v>300000</v>
      </c>
      <c r="G10" s="779">
        <v>400000</v>
      </c>
      <c r="H10" s="777">
        <v>61.22</v>
      </c>
      <c r="I10" s="777">
        <v>133.33</v>
      </c>
    </row>
    <row r="11" spans="1:9" ht="12.75">
      <c r="A11" s="778">
        <v>4</v>
      </c>
      <c r="B11" s="778">
        <v>5124</v>
      </c>
      <c r="C11" s="777" t="s">
        <v>1010</v>
      </c>
      <c r="D11" s="779">
        <v>100000</v>
      </c>
      <c r="E11" s="779">
        <v>5848.1</v>
      </c>
      <c r="F11" s="779">
        <v>6000</v>
      </c>
      <c r="G11" s="777"/>
      <c r="H11" s="777">
        <v>6</v>
      </c>
      <c r="I11" s="777">
        <v>0</v>
      </c>
    </row>
    <row r="12" spans="1:9" ht="12.75">
      <c r="A12" s="778">
        <v>5</v>
      </c>
      <c r="B12" s="778">
        <v>5125</v>
      </c>
      <c r="C12" s="777" t="s">
        <v>1011</v>
      </c>
      <c r="D12" s="779">
        <v>300000</v>
      </c>
      <c r="E12" s="779">
        <v>90513.99</v>
      </c>
      <c r="F12" s="779">
        <v>100000</v>
      </c>
      <c r="G12" s="779">
        <v>150000</v>
      </c>
      <c r="H12" s="777">
        <v>33.33</v>
      </c>
      <c r="I12" s="777">
        <v>150</v>
      </c>
    </row>
    <row r="13" spans="1:9" ht="12.75">
      <c r="A13" s="778">
        <v>6</v>
      </c>
      <c r="B13" s="778"/>
      <c r="C13" s="777" t="s">
        <v>1012</v>
      </c>
      <c r="D13" s="777"/>
      <c r="E13" s="777"/>
      <c r="F13" s="777"/>
      <c r="G13" s="777"/>
      <c r="H13" s="777"/>
      <c r="I13" s="777"/>
    </row>
    <row r="14" spans="1:9" ht="12.75">
      <c r="A14" s="778">
        <v>6.1</v>
      </c>
      <c r="B14" s="778">
        <v>5130</v>
      </c>
      <c r="C14" s="777" t="s">
        <v>1013</v>
      </c>
      <c r="D14" s="779">
        <v>5540000</v>
      </c>
      <c r="E14" s="779">
        <v>4355910.32</v>
      </c>
      <c r="F14" s="779">
        <v>5540000</v>
      </c>
      <c r="G14" s="779">
        <v>6000000</v>
      </c>
      <c r="H14" s="777">
        <v>100</v>
      </c>
      <c r="I14" s="777">
        <v>108.3</v>
      </c>
    </row>
    <row r="15" spans="1:9" ht="12.75">
      <c r="A15" s="778">
        <v>6.2</v>
      </c>
      <c r="B15" s="778">
        <v>5132</v>
      </c>
      <c r="C15" s="777" t="s">
        <v>1014</v>
      </c>
      <c r="D15" s="777"/>
      <c r="E15" s="777"/>
      <c r="F15" s="777"/>
      <c r="G15" s="777"/>
      <c r="H15" s="777"/>
      <c r="I15" s="777"/>
    </row>
    <row r="16" spans="1:9" ht="12.75">
      <c r="A16" s="778">
        <v>7</v>
      </c>
      <c r="B16" s="778">
        <v>5133</v>
      </c>
      <c r="C16" s="777" t="s">
        <v>1015</v>
      </c>
      <c r="D16" s="779">
        <v>6500000</v>
      </c>
      <c r="E16" s="779">
        <v>4697098.38</v>
      </c>
      <c r="F16" s="779">
        <v>6500000</v>
      </c>
      <c r="G16" s="779">
        <v>7000000</v>
      </c>
      <c r="H16" s="777">
        <v>100</v>
      </c>
      <c r="I16" s="777">
        <v>107.69</v>
      </c>
    </row>
    <row r="17" spans="1:9" ht="12.75">
      <c r="A17" s="778">
        <v>8</v>
      </c>
      <c r="B17" s="778">
        <v>5200</v>
      </c>
      <c r="C17" s="777" t="s">
        <v>1016</v>
      </c>
      <c r="D17" s="779">
        <v>49476672</v>
      </c>
      <c r="E17" s="779">
        <v>36961773.16</v>
      </c>
      <c r="F17" s="779">
        <v>47923553</v>
      </c>
      <c r="G17" s="779">
        <v>53412735</v>
      </c>
      <c r="H17" s="777">
        <v>96.86</v>
      </c>
      <c r="I17" s="777">
        <v>111.45</v>
      </c>
    </row>
    <row r="18" spans="1:9" ht="12.75">
      <c r="A18" s="778">
        <v>9</v>
      </c>
      <c r="B18" s="778"/>
      <c r="C18" s="777" t="s">
        <v>1017</v>
      </c>
      <c r="D18" s="777"/>
      <c r="E18" s="777"/>
      <c r="F18" s="777"/>
      <c r="G18" s="777"/>
      <c r="H18" s="777"/>
      <c r="I18" s="777"/>
    </row>
    <row r="19" spans="1:9" ht="12.75">
      <c r="A19" s="778">
        <v>9.1</v>
      </c>
      <c r="B19" s="778">
        <v>5210</v>
      </c>
      <c r="C19" s="777" t="s">
        <v>1018</v>
      </c>
      <c r="D19" s="779">
        <v>5689817.28</v>
      </c>
      <c r="E19" s="779">
        <v>4252079.08</v>
      </c>
      <c r="F19" s="779">
        <v>5511209</v>
      </c>
      <c r="G19" s="779">
        <v>6142464</v>
      </c>
      <c r="H19" s="777">
        <v>96.86</v>
      </c>
      <c r="I19" s="777">
        <v>111.45</v>
      </c>
    </row>
    <row r="20" spans="1:9" ht="12.75">
      <c r="A20" s="778">
        <v>9.2</v>
      </c>
      <c r="B20" s="778">
        <v>5212</v>
      </c>
      <c r="C20" s="777" t="s">
        <v>1019</v>
      </c>
      <c r="D20" s="779">
        <v>2548048.61</v>
      </c>
      <c r="E20" s="779">
        <v>1904191.97</v>
      </c>
      <c r="F20" s="779">
        <v>2468063</v>
      </c>
      <c r="G20" s="779">
        <v>2750756</v>
      </c>
      <c r="H20" s="777">
        <v>96.86</v>
      </c>
      <c r="I20" s="777">
        <v>111.45</v>
      </c>
    </row>
    <row r="21" spans="1:9" ht="12.75">
      <c r="A21" s="778">
        <v>9.3</v>
      </c>
      <c r="B21" s="778">
        <v>5213</v>
      </c>
      <c r="C21" s="777" t="s">
        <v>1020</v>
      </c>
      <c r="D21" s="777"/>
      <c r="E21" s="777"/>
      <c r="F21" s="777"/>
      <c r="G21" s="777"/>
      <c r="H21" s="777"/>
      <c r="I21" s="777"/>
    </row>
    <row r="22" spans="1:9" ht="12.75">
      <c r="A22" s="778">
        <v>10</v>
      </c>
      <c r="B22" s="778"/>
      <c r="C22" s="777" t="s">
        <v>1021</v>
      </c>
      <c r="D22" s="777"/>
      <c r="E22" s="777"/>
      <c r="F22" s="777"/>
      <c r="G22" s="777"/>
      <c r="H22" s="777"/>
      <c r="I22" s="777"/>
    </row>
    <row r="23" spans="1:9" ht="12.75">
      <c r="A23" s="778">
        <v>10.1</v>
      </c>
      <c r="B23" s="778">
        <v>5220</v>
      </c>
      <c r="C23" s="777" t="s">
        <v>1022</v>
      </c>
      <c r="D23" s="777"/>
      <c r="E23" s="777"/>
      <c r="F23" s="777"/>
      <c r="G23" s="777"/>
      <c r="H23" s="777"/>
      <c r="I23" s="777"/>
    </row>
    <row r="24" spans="1:9" ht="12.75">
      <c r="A24" s="778">
        <v>10.2</v>
      </c>
      <c r="B24" s="778">
        <v>5240</v>
      </c>
      <c r="C24" s="777" t="s">
        <v>1023</v>
      </c>
      <c r="D24" s="779">
        <v>2230000</v>
      </c>
      <c r="E24" s="779">
        <v>1669363.05</v>
      </c>
      <c r="F24" s="779">
        <v>2230000</v>
      </c>
      <c r="G24" s="779">
        <v>2501412</v>
      </c>
      <c r="H24" s="777">
        <v>100</v>
      </c>
      <c r="I24" s="777">
        <v>112.17</v>
      </c>
    </row>
    <row r="25" spans="1:9" ht="12.75">
      <c r="A25" s="778">
        <v>11</v>
      </c>
      <c r="B25" s="778">
        <v>5260</v>
      </c>
      <c r="C25" s="777" t="s">
        <v>1024</v>
      </c>
      <c r="D25" s="779">
        <v>117732</v>
      </c>
      <c r="E25" s="779">
        <v>104654.08</v>
      </c>
      <c r="F25" s="779">
        <v>117732</v>
      </c>
      <c r="G25" s="779">
        <v>224840</v>
      </c>
      <c r="H25" s="777">
        <v>100</v>
      </c>
      <c r="I25" s="777">
        <v>190.98</v>
      </c>
    </row>
    <row r="26" spans="1:9" ht="12.75">
      <c r="A26" s="778">
        <v>12</v>
      </c>
      <c r="B26" s="778">
        <v>52901</v>
      </c>
      <c r="C26" s="777" t="s">
        <v>1025</v>
      </c>
      <c r="D26" s="779">
        <v>900000</v>
      </c>
      <c r="E26" s="779">
        <v>199125.96</v>
      </c>
      <c r="F26" s="779">
        <v>250000</v>
      </c>
      <c r="G26" s="779">
        <v>900000</v>
      </c>
      <c r="H26" s="777">
        <v>27.78</v>
      </c>
      <c r="I26" s="777">
        <v>360</v>
      </c>
    </row>
    <row r="27" spans="1:9" ht="12.75">
      <c r="A27" s="778">
        <v>13</v>
      </c>
      <c r="B27" s="778">
        <v>52903</v>
      </c>
      <c r="C27" s="777" t="s">
        <v>1026</v>
      </c>
      <c r="D27" s="779">
        <v>287806</v>
      </c>
      <c r="E27" s="779">
        <v>192902.33</v>
      </c>
      <c r="F27" s="779">
        <v>291000</v>
      </c>
      <c r="G27" s="779">
        <v>436000</v>
      </c>
      <c r="H27" s="777">
        <v>101.11</v>
      </c>
      <c r="I27" s="777">
        <v>149.83</v>
      </c>
    </row>
    <row r="28" spans="1:9" ht="12.75">
      <c r="A28" s="778">
        <v>14</v>
      </c>
      <c r="B28" s="778" t="s">
        <v>1027</v>
      </c>
      <c r="C28" s="777" t="s">
        <v>1028</v>
      </c>
      <c r="D28" s="779">
        <v>180000</v>
      </c>
      <c r="E28" s="779">
        <v>85265.26</v>
      </c>
      <c r="F28" s="779">
        <v>180000</v>
      </c>
      <c r="G28" s="779">
        <v>200000</v>
      </c>
      <c r="H28" s="777">
        <v>100</v>
      </c>
      <c r="I28" s="777">
        <v>111.11</v>
      </c>
    </row>
    <row r="29" spans="1:9" ht="12.75">
      <c r="A29" s="778">
        <v>15</v>
      </c>
      <c r="B29" s="778">
        <v>52910</v>
      </c>
      <c r="C29" s="777" t="s">
        <v>1029</v>
      </c>
      <c r="D29" s="779">
        <v>600000</v>
      </c>
      <c r="E29" s="779">
        <v>379800.64</v>
      </c>
      <c r="F29" s="779">
        <v>600000</v>
      </c>
      <c r="G29" s="779">
        <v>600000</v>
      </c>
      <c r="H29" s="777">
        <v>100</v>
      </c>
      <c r="I29" s="777">
        <v>100</v>
      </c>
    </row>
    <row r="30" spans="1:9" ht="12.75">
      <c r="A30" s="778">
        <v>16</v>
      </c>
      <c r="B30" s="778">
        <v>52911</v>
      </c>
      <c r="C30" s="777" t="s">
        <v>1030</v>
      </c>
      <c r="D30" s="779">
        <v>40000</v>
      </c>
      <c r="E30" s="779">
        <v>19389</v>
      </c>
      <c r="F30" s="779">
        <v>40000</v>
      </c>
      <c r="G30" s="779">
        <v>40000</v>
      </c>
      <c r="H30" s="777">
        <v>100</v>
      </c>
      <c r="I30" s="777">
        <v>100</v>
      </c>
    </row>
    <row r="31" spans="1:9" ht="12.75">
      <c r="A31" s="778">
        <v>17</v>
      </c>
      <c r="B31" s="778">
        <v>52913</v>
      </c>
      <c r="C31" s="777" t="s">
        <v>1031</v>
      </c>
      <c r="D31" s="777"/>
      <c r="E31" s="777"/>
      <c r="F31" s="777"/>
      <c r="G31" s="777"/>
      <c r="H31" s="777"/>
      <c r="I31" s="777"/>
    </row>
    <row r="32" spans="1:9" ht="12.75">
      <c r="A32" s="778">
        <v>18</v>
      </c>
      <c r="B32" s="778">
        <v>52920</v>
      </c>
      <c r="C32" s="777" t="s">
        <v>1032</v>
      </c>
      <c r="D32" s="779">
        <v>60000</v>
      </c>
      <c r="E32" s="777"/>
      <c r="F32" s="779">
        <v>60000</v>
      </c>
      <c r="G32" s="779">
        <v>60000</v>
      </c>
      <c r="H32" s="777">
        <v>100</v>
      </c>
      <c r="I32" s="777">
        <v>100</v>
      </c>
    </row>
    <row r="33" spans="1:9" ht="12.75">
      <c r="A33" s="778">
        <v>19</v>
      </c>
      <c r="B33" s="778">
        <v>5300</v>
      </c>
      <c r="C33" s="777" t="s">
        <v>1033</v>
      </c>
      <c r="D33" s="779">
        <v>2000000</v>
      </c>
      <c r="E33" s="779">
        <v>1295647.32</v>
      </c>
      <c r="F33" s="779">
        <v>2000000</v>
      </c>
      <c r="G33" s="779">
        <v>1500000</v>
      </c>
      <c r="H33" s="777">
        <v>100</v>
      </c>
      <c r="I33" s="777">
        <v>75</v>
      </c>
    </row>
    <row r="34" spans="1:9" ht="12.75">
      <c r="A34" s="778">
        <v>20</v>
      </c>
      <c r="B34" s="778"/>
      <c r="C34" s="777" t="s">
        <v>1034</v>
      </c>
      <c r="D34" s="777"/>
      <c r="E34" s="777"/>
      <c r="F34" s="777"/>
      <c r="G34" s="777"/>
      <c r="H34" s="777"/>
      <c r="I34" s="777"/>
    </row>
    <row r="35" spans="1:9" ht="12.75">
      <c r="A35" s="778">
        <v>20.1</v>
      </c>
      <c r="B35" s="778">
        <v>5310</v>
      </c>
      <c r="C35" s="777" t="s">
        <v>1035</v>
      </c>
      <c r="D35" s="779">
        <v>200000</v>
      </c>
      <c r="E35" s="779">
        <v>90867</v>
      </c>
      <c r="F35" s="779">
        <v>140000</v>
      </c>
      <c r="G35" s="779">
        <v>140000</v>
      </c>
      <c r="H35" s="777">
        <v>70</v>
      </c>
      <c r="I35" s="777">
        <v>100</v>
      </c>
    </row>
    <row r="36" spans="1:9" ht="12.75">
      <c r="A36" s="778">
        <v>20.2</v>
      </c>
      <c r="B36" s="778">
        <v>5311</v>
      </c>
      <c r="C36" s="777" t="s">
        <v>1036</v>
      </c>
      <c r="D36" s="779">
        <v>30000</v>
      </c>
      <c r="E36" s="779">
        <v>50755.03</v>
      </c>
      <c r="F36" s="779">
        <v>51000</v>
      </c>
      <c r="G36" s="779">
        <v>30000</v>
      </c>
      <c r="H36" s="777">
        <v>170</v>
      </c>
      <c r="I36" s="777">
        <v>58.82</v>
      </c>
    </row>
    <row r="37" spans="1:9" ht="12.75">
      <c r="A37" s="778">
        <v>20.3</v>
      </c>
      <c r="B37" s="778">
        <v>5396</v>
      </c>
      <c r="C37" s="777" t="s">
        <v>1037</v>
      </c>
      <c r="D37" s="779">
        <v>300000</v>
      </c>
      <c r="E37" s="779">
        <v>210497.71</v>
      </c>
      <c r="F37" s="779">
        <v>300000</v>
      </c>
      <c r="G37" s="779">
        <v>410000</v>
      </c>
      <c r="H37" s="777">
        <v>100</v>
      </c>
      <c r="I37" s="777">
        <v>136.67</v>
      </c>
    </row>
    <row r="38" spans="1:9" ht="12.75">
      <c r="A38" s="778">
        <v>21</v>
      </c>
      <c r="B38" s="778">
        <v>5320</v>
      </c>
      <c r="C38" s="777" t="s">
        <v>1038</v>
      </c>
      <c r="D38" s="779">
        <v>4760000</v>
      </c>
      <c r="E38" s="779">
        <v>2286790.38</v>
      </c>
      <c r="F38" s="779">
        <v>2700000</v>
      </c>
      <c r="G38" s="779">
        <v>4640000</v>
      </c>
      <c r="H38" s="777">
        <v>56.72</v>
      </c>
      <c r="I38" s="777">
        <v>171.85</v>
      </c>
    </row>
    <row r="39" spans="1:9" ht="12.75">
      <c r="A39" s="778">
        <v>22</v>
      </c>
      <c r="B39" s="778">
        <v>533</v>
      </c>
      <c r="C39" s="777" t="s">
        <v>1039</v>
      </c>
      <c r="D39" s="777"/>
      <c r="E39" s="777"/>
      <c r="F39" s="777"/>
      <c r="G39" s="777"/>
      <c r="H39" s="777"/>
      <c r="I39" s="777"/>
    </row>
    <row r="40" spans="1:9" ht="12.75">
      <c r="A40" s="778">
        <v>22.1</v>
      </c>
      <c r="B40" s="778">
        <v>5330</v>
      </c>
      <c r="C40" s="777" t="s">
        <v>1040</v>
      </c>
      <c r="D40" s="779">
        <v>760000</v>
      </c>
      <c r="E40" s="779">
        <v>39820.33</v>
      </c>
      <c r="F40" s="779">
        <v>80000</v>
      </c>
      <c r="G40" s="779">
        <v>80000</v>
      </c>
      <c r="H40" s="777">
        <v>10.53</v>
      </c>
      <c r="I40" s="777">
        <v>100</v>
      </c>
    </row>
    <row r="41" spans="1:9" ht="12.75">
      <c r="A41" s="778">
        <v>22.2</v>
      </c>
      <c r="B41" s="778">
        <v>5333</v>
      </c>
      <c r="C41" s="777" t="s">
        <v>1041</v>
      </c>
      <c r="D41" s="779">
        <v>480000</v>
      </c>
      <c r="E41" s="779">
        <v>332751.88</v>
      </c>
      <c r="F41" s="779">
        <v>480000</v>
      </c>
      <c r="G41" s="779">
        <v>200000</v>
      </c>
      <c r="H41" s="777">
        <v>100</v>
      </c>
      <c r="I41" s="777">
        <v>41.67</v>
      </c>
    </row>
    <row r="42" spans="1:9" ht="12.75">
      <c r="A42" s="778">
        <v>22.3</v>
      </c>
      <c r="B42" s="778">
        <v>5339</v>
      </c>
      <c r="C42" s="777" t="s">
        <v>1042</v>
      </c>
      <c r="D42" s="779">
        <v>120000</v>
      </c>
      <c r="E42" s="779">
        <v>100000</v>
      </c>
      <c r="F42" s="779">
        <v>120000</v>
      </c>
      <c r="G42" s="779">
        <v>180000</v>
      </c>
      <c r="H42" s="777">
        <v>100</v>
      </c>
      <c r="I42" s="777">
        <v>150</v>
      </c>
    </row>
    <row r="43" spans="1:9" ht="12.75">
      <c r="A43" s="778">
        <v>23</v>
      </c>
      <c r="B43" s="778"/>
      <c r="C43" s="777" t="s">
        <v>1043</v>
      </c>
      <c r="D43" s="777"/>
      <c r="E43" s="777"/>
      <c r="F43" s="777"/>
      <c r="G43" s="777"/>
      <c r="H43" s="777"/>
      <c r="I43" s="777"/>
    </row>
    <row r="44" spans="1:9" ht="12.75">
      <c r="A44" s="778">
        <v>23.1</v>
      </c>
      <c r="B44" s="778">
        <v>5351</v>
      </c>
      <c r="C44" s="777" t="s">
        <v>1044</v>
      </c>
      <c r="D44" s="779">
        <v>100000</v>
      </c>
      <c r="E44" s="779">
        <v>6500</v>
      </c>
      <c r="F44" s="779">
        <v>100000</v>
      </c>
      <c r="G44" s="779">
        <v>100000</v>
      </c>
      <c r="H44" s="777">
        <v>100</v>
      </c>
      <c r="I44" s="777">
        <v>100</v>
      </c>
    </row>
    <row r="45" spans="1:9" ht="12.75">
      <c r="A45" s="778">
        <v>23.2</v>
      </c>
      <c r="B45" s="778">
        <v>5359</v>
      </c>
      <c r="C45" s="777" t="s">
        <v>1045</v>
      </c>
      <c r="D45" s="777"/>
      <c r="E45" s="777"/>
      <c r="F45" s="777"/>
      <c r="G45" s="777"/>
      <c r="H45" s="777"/>
      <c r="I45" s="777"/>
    </row>
    <row r="46" spans="1:9" ht="12.75">
      <c r="A46" s="778">
        <v>24</v>
      </c>
      <c r="B46" s="778">
        <v>5390</v>
      </c>
      <c r="C46" s="777" t="s">
        <v>1046</v>
      </c>
      <c r="D46" s="779">
        <v>200000</v>
      </c>
      <c r="E46" s="779">
        <v>109967.67</v>
      </c>
      <c r="F46" s="779">
        <v>120000</v>
      </c>
      <c r="G46" s="779">
        <v>200000</v>
      </c>
      <c r="H46" s="777">
        <v>60</v>
      </c>
      <c r="I46" s="777">
        <v>166.67</v>
      </c>
    </row>
    <row r="47" spans="1:9" ht="12.75">
      <c r="A47" s="778">
        <v>25</v>
      </c>
      <c r="B47" s="778">
        <v>5391</v>
      </c>
      <c r="C47" s="777" t="s">
        <v>1047</v>
      </c>
      <c r="D47" s="779">
        <v>200000</v>
      </c>
      <c r="E47" s="779">
        <v>161000</v>
      </c>
      <c r="F47" s="779">
        <v>200000</v>
      </c>
      <c r="G47" s="779">
        <v>200000</v>
      </c>
      <c r="H47" s="777">
        <v>100</v>
      </c>
      <c r="I47" s="777">
        <v>100</v>
      </c>
    </row>
    <row r="48" spans="1:9" ht="12.75">
      <c r="A48" s="778"/>
      <c r="B48" s="778">
        <v>5392</v>
      </c>
      <c r="C48" s="777" t="s">
        <v>1048</v>
      </c>
      <c r="D48" s="777"/>
      <c r="E48" s="779">
        <v>49000</v>
      </c>
      <c r="F48" s="779">
        <v>49000</v>
      </c>
      <c r="G48" s="777"/>
      <c r="H48" s="777"/>
      <c r="I48" s="777">
        <v>0</v>
      </c>
    </row>
    <row r="49" spans="1:9" ht="12.75">
      <c r="A49" s="778">
        <v>26</v>
      </c>
      <c r="B49" s="778">
        <v>5394</v>
      </c>
      <c r="C49" s="777" t="s">
        <v>1049</v>
      </c>
      <c r="D49" s="779">
        <v>5000</v>
      </c>
      <c r="E49" s="779">
        <v>4710</v>
      </c>
      <c r="F49" s="779">
        <v>5000</v>
      </c>
      <c r="G49" s="779">
        <v>10000</v>
      </c>
      <c r="H49" s="777">
        <v>100</v>
      </c>
      <c r="I49" s="777">
        <v>200</v>
      </c>
    </row>
    <row r="50" spans="1:9" ht="12.75">
      <c r="A50" s="778">
        <v>27</v>
      </c>
      <c r="B50" s="778">
        <v>5397</v>
      </c>
      <c r="C50" s="777" t="s">
        <v>1050</v>
      </c>
      <c r="D50" s="779">
        <v>2500000</v>
      </c>
      <c r="E50" s="779">
        <v>1211338</v>
      </c>
      <c r="F50" s="779">
        <v>2500000</v>
      </c>
      <c r="G50" s="779">
        <v>2550000</v>
      </c>
      <c r="H50" s="777">
        <v>100</v>
      </c>
      <c r="I50" s="777">
        <v>102</v>
      </c>
    </row>
    <row r="51" spans="1:9" ht="12.75">
      <c r="A51" s="778">
        <v>28</v>
      </c>
      <c r="B51" s="778">
        <v>5399</v>
      </c>
      <c r="C51" s="777" t="s">
        <v>1051</v>
      </c>
      <c r="D51" s="779">
        <v>500000</v>
      </c>
      <c r="E51" s="779">
        <v>15333.33</v>
      </c>
      <c r="F51" s="779">
        <v>100000</v>
      </c>
      <c r="G51" s="779">
        <v>100000</v>
      </c>
      <c r="H51" s="777">
        <v>20</v>
      </c>
      <c r="I51" s="777">
        <v>100</v>
      </c>
    </row>
    <row r="52" spans="1:9" ht="12.75">
      <c r="A52" s="778">
        <v>29</v>
      </c>
      <c r="B52" s="778">
        <v>5400</v>
      </c>
      <c r="C52" s="777" t="s">
        <v>1052</v>
      </c>
      <c r="D52" s="779">
        <v>6000000</v>
      </c>
      <c r="E52" s="779">
        <v>6000000</v>
      </c>
      <c r="F52" s="779">
        <v>6100000</v>
      </c>
      <c r="G52" s="779">
        <v>6800000</v>
      </c>
      <c r="H52" s="777">
        <v>101.67</v>
      </c>
      <c r="I52" s="777">
        <v>111.48</v>
      </c>
    </row>
    <row r="53" spans="1:9" ht="12.75">
      <c r="A53" s="778">
        <v>30</v>
      </c>
      <c r="B53" s="778">
        <v>5450</v>
      </c>
      <c r="C53" s="777" t="s">
        <v>1053</v>
      </c>
      <c r="D53" s="779">
        <v>600000</v>
      </c>
      <c r="E53" s="777"/>
      <c r="F53" s="779">
        <v>1200000</v>
      </c>
      <c r="G53" s="779">
        <v>1000000</v>
      </c>
      <c r="H53" s="777">
        <v>200</v>
      </c>
      <c r="I53" s="777">
        <v>83.33</v>
      </c>
    </row>
    <row r="54" spans="1:9" ht="12.75">
      <c r="A54" s="778">
        <v>31</v>
      </c>
      <c r="B54" s="778">
        <v>5500</v>
      </c>
      <c r="C54" s="777" t="s">
        <v>1054</v>
      </c>
      <c r="D54" s="779">
        <v>120000</v>
      </c>
      <c r="E54" s="779">
        <v>120000</v>
      </c>
      <c r="F54" s="779">
        <v>120000</v>
      </c>
      <c r="G54" s="779">
        <v>120000</v>
      </c>
      <c r="H54" s="777">
        <v>100</v>
      </c>
      <c r="I54" s="777">
        <v>100</v>
      </c>
    </row>
    <row r="55" spans="1:9" ht="12.75">
      <c r="A55" s="778">
        <v>32</v>
      </c>
      <c r="B55" s="778">
        <v>5501</v>
      </c>
      <c r="C55" s="777" t="s">
        <v>1055</v>
      </c>
      <c r="D55" s="779">
        <v>800000</v>
      </c>
      <c r="E55" s="779">
        <v>367500</v>
      </c>
      <c r="F55" s="779">
        <v>400000</v>
      </c>
      <c r="G55" s="779">
        <v>200000</v>
      </c>
      <c r="H55" s="777">
        <v>50</v>
      </c>
      <c r="I55" s="777">
        <v>50</v>
      </c>
    </row>
    <row r="56" spans="1:9" ht="12.75">
      <c r="A56" s="778">
        <v>33</v>
      </c>
      <c r="B56" s="778">
        <v>5502</v>
      </c>
      <c r="C56" s="777" t="s">
        <v>1056</v>
      </c>
      <c r="D56" s="779">
        <v>60000</v>
      </c>
      <c r="E56" s="779">
        <v>50000</v>
      </c>
      <c r="F56" s="779">
        <v>60000</v>
      </c>
      <c r="G56" s="779">
        <v>60000</v>
      </c>
      <c r="H56" s="777">
        <v>100</v>
      </c>
      <c r="I56" s="777">
        <v>100</v>
      </c>
    </row>
    <row r="57" spans="1:9" ht="12.75">
      <c r="A57" s="778">
        <v>34</v>
      </c>
      <c r="B57" s="778">
        <v>5503</v>
      </c>
      <c r="C57" s="777" t="s">
        <v>1057</v>
      </c>
      <c r="D57" s="779">
        <v>150000</v>
      </c>
      <c r="E57" s="779">
        <v>72223.31</v>
      </c>
      <c r="F57" s="779">
        <v>150000</v>
      </c>
      <c r="G57" s="779">
        <v>150000</v>
      </c>
      <c r="H57" s="777">
        <v>100</v>
      </c>
      <c r="I57" s="777">
        <v>100</v>
      </c>
    </row>
    <row r="58" spans="1:9" ht="12.75">
      <c r="A58" s="778">
        <v>35</v>
      </c>
      <c r="B58" s="778">
        <v>5504</v>
      </c>
      <c r="C58" s="777" t="s">
        <v>1058</v>
      </c>
      <c r="D58" s="779">
        <v>200000</v>
      </c>
      <c r="E58" s="779">
        <v>160416.68</v>
      </c>
      <c r="F58" s="779">
        <v>200000</v>
      </c>
      <c r="G58" s="779">
        <v>120000</v>
      </c>
      <c r="H58" s="777">
        <v>100</v>
      </c>
      <c r="I58" s="777">
        <v>60</v>
      </c>
    </row>
    <row r="59" spans="1:9" ht="12.75">
      <c r="A59" s="778">
        <v>36</v>
      </c>
      <c r="B59" s="778">
        <v>5505</v>
      </c>
      <c r="C59" s="777" t="s">
        <v>1059</v>
      </c>
      <c r="D59" s="779">
        <v>50000</v>
      </c>
      <c r="E59" s="779">
        <v>7200</v>
      </c>
      <c r="F59" s="779">
        <v>50000</v>
      </c>
      <c r="G59" s="779">
        <v>50000</v>
      </c>
      <c r="H59" s="777">
        <v>100</v>
      </c>
      <c r="I59" s="777">
        <v>100</v>
      </c>
    </row>
    <row r="60" spans="1:9" ht="12.75">
      <c r="A60" s="778">
        <v>37</v>
      </c>
      <c r="B60" s="778">
        <v>5506</v>
      </c>
      <c r="C60" s="777" t="s">
        <v>1060</v>
      </c>
      <c r="D60" s="779">
        <v>360000</v>
      </c>
      <c r="E60" s="779">
        <v>271225.2</v>
      </c>
      <c r="F60" s="779">
        <v>360000</v>
      </c>
      <c r="G60" s="779">
        <v>360000</v>
      </c>
      <c r="H60" s="777">
        <v>100</v>
      </c>
      <c r="I60" s="777">
        <v>100</v>
      </c>
    </row>
    <row r="61" spans="1:9" ht="12.75">
      <c r="A61" s="778">
        <v>38</v>
      </c>
      <c r="B61" s="778">
        <v>5509</v>
      </c>
      <c r="C61" s="777" t="s">
        <v>1061</v>
      </c>
      <c r="D61" s="779">
        <v>3900000</v>
      </c>
      <c r="E61" s="779">
        <v>2137118.31</v>
      </c>
      <c r="F61" s="779">
        <v>2900000</v>
      </c>
      <c r="G61" s="779">
        <v>3835000</v>
      </c>
      <c r="H61" s="777">
        <v>74.36</v>
      </c>
      <c r="I61" s="777">
        <v>132.24</v>
      </c>
    </row>
    <row r="62" spans="1:9" ht="12.75">
      <c r="A62" s="778">
        <v>39</v>
      </c>
      <c r="B62" s="778">
        <v>5510</v>
      </c>
      <c r="C62" s="777" t="s">
        <v>1062</v>
      </c>
      <c r="D62" s="779">
        <v>300000</v>
      </c>
      <c r="E62" s="779">
        <v>200129.75</v>
      </c>
      <c r="F62" s="779">
        <v>240000</v>
      </c>
      <c r="G62" s="779">
        <v>350000</v>
      </c>
      <c r="H62" s="777">
        <v>80</v>
      </c>
      <c r="I62" s="777">
        <v>145.83</v>
      </c>
    </row>
    <row r="63" spans="1:9" ht="12.75">
      <c r="A63" s="778"/>
      <c r="B63" s="778">
        <v>5511</v>
      </c>
      <c r="C63" s="777" t="s">
        <v>1063</v>
      </c>
      <c r="D63" s="777"/>
      <c r="E63" s="779">
        <v>66000</v>
      </c>
      <c r="F63" s="779">
        <v>66000</v>
      </c>
      <c r="G63" s="777"/>
      <c r="H63" s="777"/>
      <c r="I63" s="777">
        <v>0</v>
      </c>
    </row>
    <row r="64" spans="1:9" ht="12.75">
      <c r="A64" s="778">
        <v>40</v>
      </c>
      <c r="B64" s="778"/>
      <c r="C64" s="777" t="s">
        <v>1064</v>
      </c>
      <c r="D64" s="777"/>
      <c r="E64" s="777"/>
      <c r="F64" s="777"/>
      <c r="G64" s="777"/>
      <c r="H64" s="777"/>
      <c r="I64" s="777"/>
    </row>
    <row r="65" spans="1:9" ht="12.75">
      <c r="A65" s="778">
        <v>40.1</v>
      </c>
      <c r="B65" s="778">
        <v>5520</v>
      </c>
      <c r="C65" s="777" t="s">
        <v>1065</v>
      </c>
      <c r="D65" s="779">
        <v>1600000</v>
      </c>
      <c r="E65" s="779">
        <v>1314168.56</v>
      </c>
      <c r="F65" s="779">
        <v>1400000</v>
      </c>
      <c r="G65" s="779">
        <v>900000</v>
      </c>
      <c r="H65" s="777">
        <v>87.5</v>
      </c>
      <c r="I65" s="777">
        <v>64.29</v>
      </c>
    </row>
    <row r="66" spans="1:9" ht="12.75">
      <c r="A66" s="778">
        <v>40.2</v>
      </c>
      <c r="B66" s="778">
        <v>5523</v>
      </c>
      <c r="C66" s="777" t="s">
        <v>1066</v>
      </c>
      <c r="D66" s="779">
        <v>6000</v>
      </c>
      <c r="E66" s="779">
        <v>3015.86</v>
      </c>
      <c r="F66" s="779">
        <v>6000</v>
      </c>
      <c r="G66" s="777"/>
      <c r="H66" s="777">
        <v>100</v>
      </c>
      <c r="I66" s="777">
        <v>0</v>
      </c>
    </row>
    <row r="67" spans="1:9" ht="12.75">
      <c r="A67" s="778">
        <v>40.3</v>
      </c>
      <c r="B67" s="778">
        <v>5524</v>
      </c>
      <c r="C67" s="777" t="s">
        <v>1067</v>
      </c>
      <c r="D67" s="779">
        <v>398000</v>
      </c>
      <c r="E67" s="779">
        <v>272575.73</v>
      </c>
      <c r="F67" s="779">
        <v>398000</v>
      </c>
      <c r="G67" s="777"/>
      <c r="H67" s="777">
        <v>100</v>
      </c>
      <c r="I67" s="777">
        <v>0</v>
      </c>
    </row>
    <row r="68" spans="1:9" ht="12.75">
      <c r="A68" s="778">
        <v>40.4</v>
      </c>
      <c r="B68" s="778">
        <v>5525</v>
      </c>
      <c r="C68" s="777" t="s">
        <v>1068</v>
      </c>
      <c r="D68" s="779">
        <v>142000</v>
      </c>
      <c r="E68" s="779">
        <v>163188.44</v>
      </c>
      <c r="F68" s="779">
        <v>142000</v>
      </c>
      <c r="G68" s="777"/>
      <c r="H68" s="777">
        <v>100</v>
      </c>
      <c r="I68" s="777">
        <v>0</v>
      </c>
    </row>
    <row r="69" spans="1:9" ht="12.75">
      <c r="A69" s="778">
        <v>41</v>
      </c>
      <c r="B69" s="778">
        <v>5531</v>
      </c>
      <c r="C69" s="777" t="s">
        <v>1069</v>
      </c>
      <c r="D69" s="779">
        <v>450000</v>
      </c>
      <c r="E69" s="779">
        <v>342154.94</v>
      </c>
      <c r="F69" s="779">
        <v>450000</v>
      </c>
      <c r="G69" s="779">
        <v>500000</v>
      </c>
      <c r="H69" s="777">
        <v>100</v>
      </c>
      <c r="I69" s="777">
        <v>111.11</v>
      </c>
    </row>
    <row r="70" spans="1:9" ht="12.75">
      <c r="A70" s="778">
        <v>42</v>
      </c>
      <c r="B70" s="778"/>
      <c r="C70" s="777" t="s">
        <v>1070</v>
      </c>
      <c r="D70" s="777"/>
      <c r="E70" s="777"/>
      <c r="F70" s="777"/>
      <c r="G70" s="777"/>
      <c r="H70" s="777"/>
      <c r="I70" s="777"/>
    </row>
    <row r="71" spans="1:9" ht="12.75">
      <c r="A71" s="778">
        <v>42.2</v>
      </c>
      <c r="B71" s="778">
        <v>5541</v>
      </c>
      <c r="C71" s="777" t="s">
        <v>1071</v>
      </c>
      <c r="D71" s="779">
        <v>56000</v>
      </c>
      <c r="E71" s="779">
        <v>36054</v>
      </c>
      <c r="F71" s="779">
        <v>56000</v>
      </c>
      <c r="G71" s="779">
        <v>56000</v>
      </c>
      <c r="H71" s="777">
        <v>100</v>
      </c>
      <c r="I71" s="777">
        <v>100</v>
      </c>
    </row>
    <row r="72" spans="1:9" ht="12.75">
      <c r="A72" s="778">
        <v>42.2</v>
      </c>
      <c r="B72" s="778">
        <v>5549</v>
      </c>
      <c r="C72" s="777" t="s">
        <v>1072</v>
      </c>
      <c r="D72" s="779">
        <v>75000</v>
      </c>
      <c r="E72" s="779">
        <v>52500</v>
      </c>
      <c r="F72" s="779">
        <v>75000</v>
      </c>
      <c r="G72" s="779">
        <v>75000</v>
      </c>
      <c r="H72" s="777">
        <v>100</v>
      </c>
      <c r="I72" s="777">
        <v>100</v>
      </c>
    </row>
    <row r="73" spans="1:9" ht="12.75">
      <c r="A73" s="778">
        <v>43</v>
      </c>
      <c r="B73" s="778"/>
      <c r="C73" s="777" t="s">
        <v>1073</v>
      </c>
      <c r="D73" s="777"/>
      <c r="E73" s="777"/>
      <c r="F73" s="777"/>
      <c r="G73" s="777"/>
      <c r="H73" s="777"/>
      <c r="I73" s="777"/>
    </row>
    <row r="74" spans="1:9" ht="12.75">
      <c r="A74" s="778">
        <v>43.1</v>
      </c>
      <c r="B74" s="778">
        <v>5550</v>
      </c>
      <c r="C74" s="777" t="s">
        <v>1074</v>
      </c>
      <c r="D74" s="779">
        <v>155000</v>
      </c>
      <c r="E74" s="779">
        <v>115439</v>
      </c>
      <c r="F74" s="779">
        <v>155000</v>
      </c>
      <c r="G74" s="779">
        <v>180000</v>
      </c>
      <c r="H74" s="777">
        <v>100</v>
      </c>
      <c r="I74" s="777">
        <v>116.13</v>
      </c>
    </row>
    <row r="75" spans="1:9" ht="12.75">
      <c r="A75" s="778">
        <v>43.2</v>
      </c>
      <c r="B75" s="778">
        <v>5556</v>
      </c>
      <c r="C75" s="777" t="s">
        <v>1075</v>
      </c>
      <c r="D75" s="777"/>
      <c r="E75" s="777"/>
      <c r="F75" s="777"/>
      <c r="G75" s="777"/>
      <c r="H75" s="777"/>
      <c r="I75" s="777"/>
    </row>
    <row r="76" spans="1:9" ht="12.75">
      <c r="A76" s="778">
        <v>44</v>
      </c>
      <c r="B76" s="778">
        <v>5552</v>
      </c>
      <c r="C76" s="777" t="s">
        <v>1076</v>
      </c>
      <c r="D76" s="779">
        <v>2800000</v>
      </c>
      <c r="E76" s="779">
        <v>1731056.69</v>
      </c>
      <c r="F76" s="779">
        <v>2800000</v>
      </c>
      <c r="G76" s="779">
        <v>2800000</v>
      </c>
      <c r="H76" s="777">
        <v>100</v>
      </c>
      <c r="I76" s="777">
        <v>100</v>
      </c>
    </row>
    <row r="77" spans="1:9" ht="12.75">
      <c r="A77" s="778">
        <v>45</v>
      </c>
      <c r="B77" s="778">
        <v>5555</v>
      </c>
      <c r="C77" s="777" t="s">
        <v>1077</v>
      </c>
      <c r="D77" s="779">
        <v>50000</v>
      </c>
      <c r="E77" s="779">
        <v>147131.19</v>
      </c>
      <c r="F77" s="779">
        <v>148000</v>
      </c>
      <c r="G77" s="779">
        <v>150000</v>
      </c>
      <c r="H77" s="777">
        <v>296</v>
      </c>
      <c r="I77" s="777">
        <v>101.35</v>
      </c>
    </row>
    <row r="78" spans="1:9" ht="12.75">
      <c r="A78" s="778"/>
      <c r="B78" s="778">
        <v>5559</v>
      </c>
      <c r="C78" s="777" t="s">
        <v>1078</v>
      </c>
      <c r="D78" s="777"/>
      <c r="E78" s="777"/>
      <c r="F78" s="777"/>
      <c r="G78" s="777"/>
      <c r="H78" s="777"/>
      <c r="I78" s="777"/>
    </row>
    <row r="79" spans="1:9" ht="12.75">
      <c r="A79" s="778">
        <v>46</v>
      </c>
      <c r="B79" s="778">
        <v>5590</v>
      </c>
      <c r="C79" s="777" t="s">
        <v>1079</v>
      </c>
      <c r="D79" s="779">
        <v>300000</v>
      </c>
      <c r="E79" s="779">
        <v>190518.73</v>
      </c>
      <c r="F79" s="779">
        <v>300000</v>
      </c>
      <c r="G79" s="779">
        <v>300000</v>
      </c>
      <c r="H79" s="777">
        <v>100</v>
      </c>
      <c r="I79" s="777">
        <v>100</v>
      </c>
    </row>
    <row r="80" spans="1:9" ht="12.75">
      <c r="A80" s="778">
        <v>47</v>
      </c>
      <c r="B80" s="778">
        <v>5591</v>
      </c>
      <c r="C80" s="777" t="s">
        <v>1080</v>
      </c>
      <c r="D80" s="779">
        <v>50000</v>
      </c>
      <c r="E80" s="779">
        <v>6825</v>
      </c>
      <c r="F80" s="779">
        <v>50000</v>
      </c>
      <c r="G80" s="779">
        <v>50000</v>
      </c>
      <c r="H80" s="777">
        <v>100</v>
      </c>
      <c r="I80" s="777">
        <v>100</v>
      </c>
    </row>
    <row r="81" spans="1:9" ht="12.75">
      <c r="A81" s="778">
        <v>48</v>
      </c>
      <c r="B81" s="778">
        <v>5599</v>
      </c>
      <c r="C81" s="777" t="s">
        <v>1081</v>
      </c>
      <c r="D81" s="779">
        <v>220000</v>
      </c>
      <c r="E81" s="779">
        <v>437531.66</v>
      </c>
      <c r="F81" s="779">
        <v>537531.66</v>
      </c>
      <c r="G81" s="779">
        <v>880000</v>
      </c>
      <c r="H81" s="777">
        <v>244.33</v>
      </c>
      <c r="I81" s="777">
        <v>163.71</v>
      </c>
    </row>
    <row r="82" spans="1:9" ht="12.75">
      <c r="A82" s="778">
        <v>49</v>
      </c>
      <c r="B82" s="778">
        <v>5626</v>
      </c>
      <c r="C82" s="777" t="s">
        <v>1082</v>
      </c>
      <c r="D82" s="779">
        <v>100000</v>
      </c>
      <c r="E82" s="777"/>
      <c r="F82" s="779">
        <v>10000</v>
      </c>
      <c r="G82" s="779">
        <v>100000</v>
      </c>
      <c r="H82" s="777">
        <v>10</v>
      </c>
      <c r="I82" s="779">
        <v>1000</v>
      </c>
    </row>
    <row r="83" spans="1:9" ht="12.75">
      <c r="A83" s="778">
        <v>50</v>
      </c>
      <c r="B83" s="778">
        <v>5620</v>
      </c>
      <c r="C83" s="777" t="s">
        <v>1083</v>
      </c>
      <c r="D83" s="777"/>
      <c r="E83" s="777"/>
      <c r="F83" s="777"/>
      <c r="G83" s="777"/>
      <c r="H83" s="777"/>
      <c r="I83" s="777"/>
    </row>
    <row r="84" spans="1:9" ht="12.75">
      <c r="A84" s="778">
        <v>51</v>
      </c>
      <c r="B84" s="778">
        <v>5703</v>
      </c>
      <c r="C84" s="777" t="s">
        <v>1084</v>
      </c>
      <c r="D84" s="777"/>
      <c r="E84" s="777"/>
      <c r="F84" s="777"/>
      <c r="G84" s="777"/>
      <c r="H84" s="777"/>
      <c r="I84" s="777"/>
    </row>
    <row r="85" spans="1:9" ht="12.75">
      <c r="A85" s="778">
        <v>52</v>
      </c>
      <c r="B85" s="778">
        <v>5790</v>
      </c>
      <c r="C85" s="777" t="s">
        <v>1085</v>
      </c>
      <c r="D85" s="777"/>
      <c r="E85" s="777"/>
      <c r="F85" s="777"/>
      <c r="G85" s="777"/>
      <c r="H85" s="777"/>
      <c r="I85" s="777"/>
    </row>
    <row r="86" spans="1:9" ht="12.75">
      <c r="A86" s="778">
        <v>53</v>
      </c>
      <c r="B86" s="778">
        <v>5760</v>
      </c>
      <c r="C86" s="777" t="s">
        <v>1086</v>
      </c>
      <c r="D86" s="779">
        <v>300000</v>
      </c>
      <c r="E86" s="779">
        <v>76927.02</v>
      </c>
      <c r="F86" s="779">
        <v>300000</v>
      </c>
      <c r="G86" s="779">
        <v>300000</v>
      </c>
      <c r="H86" s="777">
        <v>100</v>
      </c>
      <c r="I86" s="777">
        <v>100</v>
      </c>
    </row>
    <row r="87" spans="1:9" ht="12.75">
      <c r="A87" s="778">
        <v>54</v>
      </c>
      <c r="B87" s="778">
        <v>5792</v>
      </c>
      <c r="C87" s="777" t="s">
        <v>1087</v>
      </c>
      <c r="D87" s="777"/>
      <c r="E87" s="777"/>
      <c r="F87" s="777"/>
      <c r="G87" s="777"/>
      <c r="H87" s="777"/>
      <c r="I87" s="777"/>
    </row>
    <row r="88" spans="1:9" ht="12.75">
      <c r="A88" s="778">
        <v>55</v>
      </c>
      <c r="B88" s="778">
        <v>5794</v>
      </c>
      <c r="C88" s="777" t="s">
        <v>1088</v>
      </c>
      <c r="D88" s="777"/>
      <c r="E88" s="777"/>
      <c r="F88" s="777"/>
      <c r="G88" s="777"/>
      <c r="H88" s="777"/>
      <c r="I88" s="777"/>
    </row>
    <row r="89" spans="1:9" ht="12.75">
      <c r="A89" s="778">
        <v>56</v>
      </c>
      <c r="B89" s="778">
        <v>5799</v>
      </c>
      <c r="C89" s="777" t="s">
        <v>1089</v>
      </c>
      <c r="D89" s="779">
        <v>300000</v>
      </c>
      <c r="E89" s="779">
        <v>886898.26</v>
      </c>
      <c r="F89" s="779">
        <v>890000</v>
      </c>
      <c r="G89" s="779">
        <v>100000</v>
      </c>
      <c r="H89" s="777">
        <v>296.67</v>
      </c>
      <c r="I89" s="777">
        <v>11.24</v>
      </c>
    </row>
    <row r="90" spans="1:9" ht="12.75">
      <c r="A90" s="778">
        <v>57</v>
      </c>
      <c r="B90" s="778">
        <v>5796</v>
      </c>
      <c r="C90" s="777" t="s">
        <v>1090</v>
      </c>
      <c r="D90" s="777"/>
      <c r="E90" s="777"/>
      <c r="F90" s="777"/>
      <c r="G90" s="777"/>
      <c r="H90" s="777"/>
      <c r="I90" s="777"/>
    </row>
    <row r="91" spans="1:9" ht="12.75">
      <c r="A91" s="778">
        <v>58</v>
      </c>
      <c r="B91" s="778">
        <v>5850</v>
      </c>
      <c r="C91" s="777" t="s">
        <v>1091</v>
      </c>
      <c r="D91" s="779">
        <v>300000</v>
      </c>
      <c r="E91" s="777"/>
      <c r="F91" s="779">
        <v>300000</v>
      </c>
      <c r="G91" s="779">
        <v>300000</v>
      </c>
      <c r="H91" s="777">
        <v>100</v>
      </c>
      <c r="I91" s="777">
        <v>100</v>
      </c>
    </row>
    <row r="92" spans="1:9" ht="12.75">
      <c r="A92" s="778">
        <v>59</v>
      </c>
      <c r="B92" s="778">
        <v>5920</v>
      </c>
      <c r="C92" s="777" t="s">
        <v>1092</v>
      </c>
      <c r="D92" s="777"/>
      <c r="E92" s="777"/>
      <c r="F92" s="777"/>
      <c r="G92" s="777"/>
      <c r="H92" s="777"/>
      <c r="I92" s="777"/>
    </row>
    <row r="93" spans="1:9" ht="12.75">
      <c r="A93" s="777"/>
      <c r="B93" s="777"/>
      <c r="C93" s="777" t="s">
        <v>1093</v>
      </c>
      <c r="D93" s="779">
        <v>152953245.89</v>
      </c>
      <c r="E93" s="779">
        <v>114636758.65</v>
      </c>
      <c r="F93" s="779">
        <v>154826088.66</v>
      </c>
      <c r="G93" s="779">
        <v>169584207</v>
      </c>
      <c r="H93" s="777">
        <v>101.22</v>
      </c>
      <c r="I93" s="777">
        <v>109.53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52">
      <selection activeCell="U37" sqref="U37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5" t="s">
        <v>872</v>
      </c>
    </row>
    <row r="5" spans="2:14" ht="15.75" customHeight="1">
      <c r="B5" s="786" t="s">
        <v>875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</row>
    <row r="6" spans="2:14" ht="15.75" customHeight="1"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</row>
    <row r="7" spans="2:14" ht="15" thickBot="1">
      <c r="B7" s="611"/>
      <c r="C7" s="535"/>
      <c r="D7" s="535"/>
      <c r="E7" s="535"/>
      <c r="F7" s="535"/>
      <c r="G7" s="612"/>
      <c r="H7" s="612"/>
      <c r="I7" s="612"/>
      <c r="J7" s="612"/>
      <c r="K7" s="612"/>
      <c r="L7" s="612"/>
      <c r="M7" s="311"/>
      <c r="N7" s="44" t="s">
        <v>45</v>
      </c>
    </row>
    <row r="8" spans="2:15" ht="15" customHeight="1">
      <c r="B8" s="975" t="s">
        <v>873</v>
      </c>
      <c r="C8" s="978" t="s">
        <v>21</v>
      </c>
      <c r="D8" s="979"/>
      <c r="E8" s="980"/>
      <c r="F8" s="981" t="s">
        <v>194</v>
      </c>
      <c r="G8" s="982"/>
      <c r="H8" s="983"/>
      <c r="I8" s="981" t="s">
        <v>91</v>
      </c>
      <c r="J8" s="982"/>
      <c r="K8" s="983"/>
      <c r="L8" s="981" t="s">
        <v>92</v>
      </c>
      <c r="M8" s="982"/>
      <c r="N8" s="983"/>
      <c r="O8" s="613"/>
    </row>
    <row r="9" spans="2:14" ht="12.75" customHeight="1">
      <c r="B9" s="976"/>
      <c r="C9" s="973" t="s">
        <v>48</v>
      </c>
      <c r="D9" s="800" t="s">
        <v>193</v>
      </c>
      <c r="E9" s="804" t="s">
        <v>249</v>
      </c>
      <c r="F9" s="973" t="s">
        <v>48</v>
      </c>
      <c r="G9" s="800" t="s">
        <v>193</v>
      </c>
      <c r="H9" s="804" t="s">
        <v>249</v>
      </c>
      <c r="I9" s="973" t="s">
        <v>48</v>
      </c>
      <c r="J9" s="800" t="s">
        <v>193</v>
      </c>
      <c r="K9" s="804" t="s">
        <v>249</v>
      </c>
      <c r="L9" s="973" t="s">
        <v>48</v>
      </c>
      <c r="M9" s="800" t="s">
        <v>193</v>
      </c>
      <c r="N9" s="804" t="s">
        <v>249</v>
      </c>
    </row>
    <row r="10" spans="1:14" ht="21.75" customHeight="1" thickBot="1">
      <c r="A10" s="10"/>
      <c r="B10" s="984"/>
      <c r="C10" s="974"/>
      <c r="D10" s="970"/>
      <c r="E10" s="971"/>
      <c r="F10" s="974"/>
      <c r="G10" s="970"/>
      <c r="H10" s="971"/>
      <c r="I10" s="974"/>
      <c r="J10" s="970"/>
      <c r="K10" s="971"/>
      <c r="L10" s="974"/>
      <c r="M10" s="970"/>
      <c r="N10" s="971"/>
    </row>
    <row r="11" spans="1:14" ht="14.25" customHeight="1">
      <c r="A11" s="10"/>
      <c r="B11" s="614" t="s">
        <v>93</v>
      </c>
      <c r="C11" s="592"/>
      <c r="D11" s="213"/>
      <c r="E11" s="615"/>
      <c r="F11" s="591"/>
      <c r="G11" s="174"/>
      <c r="H11" s="219"/>
      <c r="I11" s="591"/>
      <c r="J11" s="174"/>
      <c r="K11" s="219"/>
      <c r="L11" s="592"/>
      <c r="M11" s="213"/>
      <c r="N11" s="219"/>
    </row>
    <row r="12" spans="1:14" ht="14.25" customHeight="1">
      <c r="A12" s="10"/>
      <c r="B12" s="616" t="s">
        <v>94</v>
      </c>
      <c r="C12" s="596"/>
      <c r="D12" s="159"/>
      <c r="E12" s="617"/>
      <c r="F12" s="595"/>
      <c r="G12" s="165"/>
      <c r="H12" s="166"/>
      <c r="I12" s="595"/>
      <c r="J12" s="165"/>
      <c r="K12" s="166"/>
      <c r="L12" s="596"/>
      <c r="M12" s="159"/>
      <c r="N12" s="166"/>
    </row>
    <row r="13" spans="1:14" ht="14.25" customHeight="1">
      <c r="A13" s="10"/>
      <c r="B13" s="616" t="s">
        <v>95</v>
      </c>
      <c r="C13" s="596"/>
      <c r="D13" s="159"/>
      <c r="E13" s="617"/>
      <c r="F13" s="595"/>
      <c r="G13" s="165"/>
      <c r="H13" s="166"/>
      <c r="I13" s="595"/>
      <c r="J13" s="165"/>
      <c r="K13" s="166"/>
      <c r="L13" s="596"/>
      <c r="M13" s="159"/>
      <c r="N13" s="166"/>
    </row>
    <row r="14" spans="1:14" ht="14.25" customHeight="1">
      <c r="A14" s="10"/>
      <c r="B14" s="616" t="s">
        <v>96</v>
      </c>
      <c r="C14" s="596"/>
      <c r="D14" s="159"/>
      <c r="E14" s="617"/>
      <c r="F14" s="595"/>
      <c r="G14" s="165"/>
      <c r="H14" s="166"/>
      <c r="I14" s="595"/>
      <c r="J14" s="165"/>
      <c r="K14" s="166"/>
      <c r="L14" s="596"/>
      <c r="M14" s="159"/>
      <c r="N14" s="166"/>
    </row>
    <row r="15" spans="1:14" ht="14.25" customHeight="1">
      <c r="A15" s="10"/>
      <c r="B15" s="616" t="s">
        <v>97</v>
      </c>
      <c r="C15" s="596"/>
      <c r="D15" s="159"/>
      <c r="E15" s="617"/>
      <c r="F15" s="595"/>
      <c r="G15" s="165"/>
      <c r="H15" s="166"/>
      <c r="I15" s="595"/>
      <c r="J15" s="165"/>
      <c r="K15" s="166"/>
      <c r="L15" s="596"/>
      <c r="M15" s="159"/>
      <c r="N15" s="166"/>
    </row>
    <row r="16" spans="1:14" ht="14.25" customHeight="1">
      <c r="A16" s="10"/>
      <c r="B16" s="616" t="s">
        <v>98</v>
      </c>
      <c r="C16" s="596"/>
      <c r="D16" s="159"/>
      <c r="E16" s="617"/>
      <c r="F16" s="595"/>
      <c r="G16" s="165"/>
      <c r="H16" s="166"/>
      <c r="I16" s="595"/>
      <c r="J16" s="165"/>
      <c r="K16" s="166"/>
      <c r="L16" s="596"/>
      <c r="M16" s="159"/>
      <c r="N16" s="166"/>
    </row>
    <row r="17" spans="1:14" ht="14.25" customHeight="1">
      <c r="A17" s="10"/>
      <c r="B17" s="616" t="s">
        <v>99</v>
      </c>
      <c r="C17" s="596"/>
      <c r="D17" s="159"/>
      <c r="E17" s="617"/>
      <c r="F17" s="595"/>
      <c r="G17" s="165"/>
      <c r="H17" s="166"/>
      <c r="I17" s="595"/>
      <c r="J17" s="165"/>
      <c r="K17" s="166"/>
      <c r="L17" s="596"/>
      <c r="M17" s="159"/>
      <c r="N17" s="166"/>
    </row>
    <row r="18" spans="1:14" ht="14.25" customHeight="1">
      <c r="A18" s="10"/>
      <c r="B18" s="616" t="s">
        <v>100</v>
      </c>
      <c r="C18" s="596"/>
      <c r="D18" s="159"/>
      <c r="E18" s="617"/>
      <c r="F18" s="595"/>
      <c r="G18" s="165"/>
      <c r="H18" s="166"/>
      <c r="I18" s="595"/>
      <c r="J18" s="165"/>
      <c r="K18" s="166"/>
      <c r="L18" s="596"/>
      <c r="M18" s="159"/>
      <c r="N18" s="166"/>
    </row>
    <row r="19" spans="1:14" ht="14.25" customHeight="1">
      <c r="A19" s="10"/>
      <c r="B19" s="616" t="s">
        <v>101</v>
      </c>
      <c r="C19" s="596"/>
      <c r="D19" s="159"/>
      <c r="E19" s="617"/>
      <c r="F19" s="595"/>
      <c r="G19" s="165"/>
      <c r="H19" s="166"/>
      <c r="I19" s="595"/>
      <c r="J19" s="165"/>
      <c r="K19" s="166"/>
      <c r="L19" s="596"/>
      <c r="M19" s="159"/>
      <c r="N19" s="166"/>
    </row>
    <row r="20" spans="1:14" ht="14.25" customHeight="1">
      <c r="A20" s="10"/>
      <c r="B20" s="616" t="s">
        <v>102</v>
      </c>
      <c r="C20" s="596"/>
      <c r="D20" s="159"/>
      <c r="E20" s="617"/>
      <c r="F20" s="595"/>
      <c r="G20" s="165"/>
      <c r="H20" s="166"/>
      <c r="I20" s="595"/>
      <c r="J20" s="165"/>
      <c r="K20" s="166"/>
      <c r="L20" s="596"/>
      <c r="M20" s="159"/>
      <c r="N20" s="166"/>
    </row>
    <row r="21" spans="1:14" ht="14.25" customHeight="1">
      <c r="A21" s="10"/>
      <c r="B21" s="616" t="s">
        <v>103</v>
      </c>
      <c r="C21" s="596"/>
      <c r="D21" s="159"/>
      <c r="E21" s="617"/>
      <c r="F21" s="595"/>
      <c r="G21" s="165"/>
      <c r="H21" s="166"/>
      <c r="I21" s="595"/>
      <c r="J21" s="165"/>
      <c r="K21" s="166"/>
      <c r="L21" s="596"/>
      <c r="M21" s="159"/>
      <c r="N21" s="166"/>
    </row>
    <row r="22" spans="1:14" ht="14.25" customHeight="1">
      <c r="A22" s="10"/>
      <c r="B22" s="616" t="s">
        <v>104</v>
      </c>
      <c r="C22" s="596"/>
      <c r="D22" s="159"/>
      <c r="E22" s="617"/>
      <c r="F22" s="595"/>
      <c r="G22" s="165"/>
      <c r="H22" s="166"/>
      <c r="I22" s="595"/>
      <c r="J22" s="165"/>
      <c r="K22" s="166"/>
      <c r="L22" s="596"/>
      <c r="M22" s="159"/>
      <c r="N22" s="166"/>
    </row>
    <row r="23" spans="1:14" ht="14.25" customHeight="1">
      <c r="A23" s="10"/>
      <c r="B23" s="618" t="s">
        <v>21</v>
      </c>
      <c r="C23" s="596"/>
      <c r="D23" s="598"/>
      <c r="E23" s="619"/>
      <c r="F23" s="595"/>
      <c r="G23" s="165"/>
      <c r="H23" s="166"/>
      <c r="I23" s="595"/>
      <c r="J23" s="165"/>
      <c r="K23" s="166"/>
      <c r="L23" s="620"/>
      <c r="M23" s="598"/>
      <c r="N23" s="166"/>
    </row>
    <row r="24" spans="1:14" ht="14.25" customHeight="1" thickBot="1">
      <c r="A24" s="10"/>
      <c r="B24" s="621" t="s">
        <v>105</v>
      </c>
      <c r="C24" s="622"/>
      <c r="D24" s="606"/>
      <c r="E24" s="623"/>
      <c r="F24" s="608"/>
      <c r="G24" s="167"/>
      <c r="H24" s="168"/>
      <c r="I24" s="608"/>
      <c r="J24" s="167"/>
      <c r="K24" s="168"/>
      <c r="L24" s="609"/>
      <c r="M24" s="606"/>
      <c r="N24" s="168"/>
    </row>
    <row r="25" spans="2:14" ht="14.25">
      <c r="B25" s="972" t="s">
        <v>814</v>
      </c>
      <c r="C25" s="972"/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311"/>
    </row>
    <row r="29" spans="2:14" ht="15.75" customHeight="1">
      <c r="B29" s="786" t="s">
        <v>876</v>
      </c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</row>
    <row r="30" spans="2:14" ht="15.75" customHeight="1">
      <c r="B30" s="786"/>
      <c r="C30" s="786"/>
      <c r="D30" s="786"/>
      <c r="E30" s="786"/>
      <c r="F30" s="786"/>
      <c r="G30" s="786"/>
      <c r="H30" s="786"/>
      <c r="I30" s="786"/>
      <c r="J30" s="786"/>
      <c r="K30" s="786"/>
      <c r="L30" s="786"/>
      <c r="M30" s="786"/>
      <c r="N30" s="786"/>
    </row>
    <row r="31" spans="2:14" ht="15" thickBot="1">
      <c r="B31" s="611"/>
      <c r="C31" s="535"/>
      <c r="D31" s="535"/>
      <c r="E31" s="535"/>
      <c r="F31" s="535"/>
      <c r="G31" s="612"/>
      <c r="H31" s="612"/>
      <c r="I31" s="612"/>
      <c r="J31" s="612"/>
      <c r="K31" s="612"/>
      <c r="L31" s="612"/>
      <c r="M31" s="311"/>
      <c r="N31" s="44" t="s">
        <v>45</v>
      </c>
    </row>
    <row r="32" spans="2:14" ht="15" customHeight="1">
      <c r="B32" s="975" t="s">
        <v>874</v>
      </c>
      <c r="C32" s="978" t="s">
        <v>21</v>
      </c>
      <c r="D32" s="979"/>
      <c r="E32" s="980"/>
      <c r="F32" s="981" t="s">
        <v>194</v>
      </c>
      <c r="G32" s="982"/>
      <c r="H32" s="983"/>
      <c r="I32" s="981" t="s">
        <v>91</v>
      </c>
      <c r="J32" s="982"/>
      <c r="K32" s="983"/>
      <c r="L32" s="981" t="s">
        <v>92</v>
      </c>
      <c r="M32" s="982"/>
      <c r="N32" s="983"/>
    </row>
    <row r="33" spans="2:14" ht="12.75" customHeight="1">
      <c r="B33" s="976"/>
      <c r="C33" s="973" t="s">
        <v>48</v>
      </c>
      <c r="D33" s="800" t="s">
        <v>193</v>
      </c>
      <c r="E33" s="804" t="s">
        <v>249</v>
      </c>
      <c r="F33" s="973" t="s">
        <v>48</v>
      </c>
      <c r="G33" s="800" t="s">
        <v>193</v>
      </c>
      <c r="H33" s="804" t="s">
        <v>249</v>
      </c>
      <c r="I33" s="973" t="s">
        <v>48</v>
      </c>
      <c r="J33" s="800" t="s">
        <v>193</v>
      </c>
      <c r="K33" s="804" t="s">
        <v>249</v>
      </c>
      <c r="L33" s="973" t="s">
        <v>48</v>
      </c>
      <c r="M33" s="800" t="s">
        <v>193</v>
      </c>
      <c r="N33" s="804" t="s">
        <v>249</v>
      </c>
    </row>
    <row r="34" spans="2:14" ht="13.5" thickBot="1">
      <c r="B34" s="977"/>
      <c r="C34" s="974"/>
      <c r="D34" s="970"/>
      <c r="E34" s="971"/>
      <c r="F34" s="974"/>
      <c r="G34" s="970"/>
      <c r="H34" s="971"/>
      <c r="I34" s="974"/>
      <c r="J34" s="970"/>
      <c r="K34" s="971"/>
      <c r="L34" s="974"/>
      <c r="M34" s="970"/>
      <c r="N34" s="971"/>
    </row>
    <row r="35" spans="2:14" ht="14.25">
      <c r="B35" s="624" t="s">
        <v>93</v>
      </c>
      <c r="C35" s="592"/>
      <c r="D35" s="213"/>
      <c r="E35" s="216"/>
      <c r="F35" s="625"/>
      <c r="G35" s="174"/>
      <c r="H35" s="219"/>
      <c r="I35" s="625"/>
      <c r="J35" s="174"/>
      <c r="K35" s="219"/>
      <c r="L35" s="590"/>
      <c r="M35" s="213"/>
      <c r="N35" s="219"/>
    </row>
    <row r="36" spans="2:14" ht="14.25">
      <c r="B36" s="626" t="s">
        <v>94</v>
      </c>
      <c r="C36" s="596"/>
      <c r="D36" s="159"/>
      <c r="E36" s="160"/>
      <c r="F36" s="217"/>
      <c r="G36" s="165"/>
      <c r="H36" s="166"/>
      <c r="I36" s="217"/>
      <c r="J36" s="165"/>
      <c r="K36" s="166"/>
      <c r="L36" s="594"/>
      <c r="M36" s="159"/>
      <c r="N36" s="166"/>
    </row>
    <row r="37" spans="2:14" ht="14.25">
      <c r="B37" s="626" t="s">
        <v>95</v>
      </c>
      <c r="C37" s="596"/>
      <c r="D37" s="159"/>
      <c r="E37" s="160"/>
      <c r="F37" s="217"/>
      <c r="G37" s="165"/>
      <c r="H37" s="166"/>
      <c r="I37" s="217"/>
      <c r="J37" s="165"/>
      <c r="K37" s="166"/>
      <c r="L37" s="594"/>
      <c r="M37" s="159"/>
      <c r="N37" s="166"/>
    </row>
    <row r="38" spans="2:14" ht="14.25">
      <c r="B38" s="626" t="s">
        <v>96</v>
      </c>
      <c r="C38" s="596"/>
      <c r="D38" s="159"/>
      <c r="E38" s="160"/>
      <c r="F38" s="217"/>
      <c r="G38" s="165"/>
      <c r="H38" s="166"/>
      <c r="I38" s="217"/>
      <c r="J38" s="165"/>
      <c r="K38" s="166"/>
      <c r="L38" s="594"/>
      <c r="M38" s="159"/>
      <c r="N38" s="166"/>
    </row>
    <row r="39" spans="2:14" ht="14.25">
      <c r="B39" s="626" t="s">
        <v>97</v>
      </c>
      <c r="C39" s="596"/>
      <c r="D39" s="159"/>
      <c r="E39" s="160"/>
      <c r="F39" s="217"/>
      <c r="G39" s="165"/>
      <c r="H39" s="166"/>
      <c r="I39" s="217"/>
      <c r="J39" s="165"/>
      <c r="K39" s="166"/>
      <c r="L39" s="594"/>
      <c r="M39" s="159"/>
      <c r="N39" s="166"/>
    </row>
    <row r="40" spans="2:14" ht="14.25">
      <c r="B40" s="626" t="s">
        <v>98</v>
      </c>
      <c r="C40" s="596"/>
      <c r="D40" s="159"/>
      <c r="E40" s="160"/>
      <c r="F40" s="217"/>
      <c r="G40" s="165"/>
      <c r="H40" s="166"/>
      <c r="I40" s="217"/>
      <c r="J40" s="165"/>
      <c r="K40" s="166"/>
      <c r="L40" s="594"/>
      <c r="M40" s="159"/>
      <c r="N40" s="166"/>
    </row>
    <row r="41" spans="2:14" ht="14.25">
      <c r="B41" s="626" t="s">
        <v>99</v>
      </c>
      <c r="C41" s="596"/>
      <c r="D41" s="159"/>
      <c r="E41" s="160"/>
      <c r="F41" s="217"/>
      <c r="G41" s="165"/>
      <c r="H41" s="166"/>
      <c r="I41" s="217"/>
      <c r="J41" s="165"/>
      <c r="K41" s="166"/>
      <c r="L41" s="594"/>
      <c r="M41" s="159"/>
      <c r="N41" s="166"/>
    </row>
    <row r="42" spans="2:14" ht="14.25">
      <c r="B42" s="626" t="s">
        <v>100</v>
      </c>
      <c r="C42" s="596"/>
      <c r="D42" s="159"/>
      <c r="E42" s="160"/>
      <c r="F42" s="217"/>
      <c r="G42" s="165"/>
      <c r="H42" s="166"/>
      <c r="I42" s="217"/>
      <c r="J42" s="165"/>
      <c r="K42" s="166"/>
      <c r="L42" s="594"/>
      <c r="M42" s="159"/>
      <c r="N42" s="166"/>
    </row>
    <row r="43" spans="2:14" ht="14.25">
      <c r="B43" s="626" t="s">
        <v>101</v>
      </c>
      <c r="C43" s="596"/>
      <c r="D43" s="159"/>
      <c r="E43" s="160"/>
      <c r="F43" s="217"/>
      <c r="G43" s="165"/>
      <c r="H43" s="166"/>
      <c r="I43" s="217"/>
      <c r="J43" s="165"/>
      <c r="K43" s="166"/>
      <c r="L43" s="594"/>
      <c r="M43" s="159"/>
      <c r="N43" s="166"/>
    </row>
    <row r="44" spans="2:14" ht="14.25">
      <c r="B44" s="626" t="s">
        <v>102</v>
      </c>
      <c r="C44" s="596"/>
      <c r="D44" s="159"/>
      <c r="E44" s="160"/>
      <c r="F44" s="217"/>
      <c r="G44" s="165"/>
      <c r="H44" s="166"/>
      <c r="I44" s="217"/>
      <c r="J44" s="165"/>
      <c r="K44" s="166"/>
      <c r="L44" s="594"/>
      <c r="M44" s="159"/>
      <c r="N44" s="166"/>
    </row>
    <row r="45" spans="2:14" ht="14.25">
      <c r="B45" s="626" t="s">
        <v>103</v>
      </c>
      <c r="C45" s="596"/>
      <c r="D45" s="159"/>
      <c r="E45" s="160"/>
      <c r="F45" s="217"/>
      <c r="G45" s="165"/>
      <c r="H45" s="166"/>
      <c r="I45" s="217"/>
      <c r="J45" s="165"/>
      <c r="K45" s="166"/>
      <c r="L45" s="594"/>
      <c r="M45" s="159"/>
      <c r="N45" s="166"/>
    </row>
    <row r="46" spans="2:14" ht="14.25">
      <c r="B46" s="626" t="s">
        <v>104</v>
      </c>
      <c r="C46" s="596"/>
      <c r="D46" s="159"/>
      <c r="E46" s="160"/>
      <c r="F46" s="217"/>
      <c r="G46" s="165"/>
      <c r="H46" s="166"/>
      <c r="I46" s="217"/>
      <c r="J46" s="165"/>
      <c r="K46" s="166"/>
      <c r="L46" s="594"/>
      <c r="M46" s="159"/>
      <c r="N46" s="166"/>
    </row>
    <row r="47" spans="2:14" ht="14.25">
      <c r="B47" s="627" t="s">
        <v>21</v>
      </c>
      <c r="C47" s="596"/>
      <c r="D47" s="598"/>
      <c r="E47" s="599"/>
      <c r="F47" s="217"/>
      <c r="G47" s="165"/>
      <c r="H47" s="166"/>
      <c r="I47" s="217"/>
      <c r="J47" s="165"/>
      <c r="K47" s="166"/>
      <c r="L47" s="628"/>
      <c r="M47" s="598"/>
      <c r="N47" s="166"/>
    </row>
    <row r="48" spans="2:14" ht="15" thickBot="1">
      <c r="B48" s="629" t="s">
        <v>105</v>
      </c>
      <c r="C48" s="622"/>
      <c r="D48" s="606"/>
      <c r="E48" s="607"/>
      <c r="F48" s="364"/>
      <c r="G48" s="167"/>
      <c r="H48" s="168"/>
      <c r="I48" s="364"/>
      <c r="J48" s="167"/>
      <c r="K48" s="168"/>
      <c r="L48" s="630"/>
      <c r="M48" s="606"/>
      <c r="N48" s="168"/>
    </row>
    <row r="49" spans="2:14" ht="14.25">
      <c r="B49" s="972" t="s">
        <v>814</v>
      </c>
      <c r="C49" s="972"/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311"/>
    </row>
  </sheetData>
  <sheetProtection/>
  <mergeCells count="38"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L9:L10"/>
    <mergeCell ref="M9:M10"/>
    <mergeCell ref="N9:N10"/>
    <mergeCell ref="B25:M25"/>
    <mergeCell ref="D9:D10"/>
    <mergeCell ref="E9:E10"/>
    <mergeCell ref="F9:F10"/>
    <mergeCell ref="G9:G10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40">
      <selection activeCell="U44" sqref="U43:U44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5" t="s">
        <v>355</v>
      </c>
    </row>
    <row r="2" spans="2:12" ht="20.25" customHeight="1">
      <c r="B2" s="795" t="s">
        <v>237</v>
      </c>
      <c r="C2" s="795"/>
      <c r="D2" s="795"/>
      <c r="E2" s="795"/>
      <c r="F2" s="795"/>
      <c r="G2" s="795"/>
      <c r="H2" s="795"/>
      <c r="I2" s="795"/>
      <c r="J2" s="795"/>
      <c r="K2" s="631"/>
      <c r="L2" s="631"/>
    </row>
    <row r="3" spans="2:13" ht="15" thickBot="1">
      <c r="B3" s="311"/>
      <c r="C3" s="632"/>
      <c r="D3" s="632"/>
      <c r="E3" s="632"/>
      <c r="F3" s="632"/>
      <c r="G3" s="311"/>
      <c r="H3" s="311"/>
      <c r="I3" s="311"/>
      <c r="J3" s="44" t="s">
        <v>45</v>
      </c>
      <c r="K3" s="311"/>
      <c r="L3" s="312"/>
      <c r="M3" s="8"/>
    </row>
    <row r="4" spans="2:13" ht="30" customHeight="1">
      <c r="B4" s="997" t="s">
        <v>238</v>
      </c>
      <c r="C4" s="999" t="s">
        <v>821</v>
      </c>
      <c r="D4" s="862"/>
      <c r="E4" s="862"/>
      <c r="F4" s="863"/>
      <c r="G4" s="862" t="s">
        <v>822</v>
      </c>
      <c r="H4" s="862"/>
      <c r="I4" s="862"/>
      <c r="J4" s="863"/>
      <c r="K4" s="314"/>
      <c r="L4" s="314"/>
      <c r="M4" s="8"/>
    </row>
    <row r="5" spans="2:13" ht="26.25" thickBot="1">
      <c r="B5" s="998"/>
      <c r="C5" s="343" t="s">
        <v>242</v>
      </c>
      <c r="D5" s="344" t="s">
        <v>199</v>
      </c>
      <c r="E5" s="344" t="s">
        <v>240</v>
      </c>
      <c r="F5" s="345" t="s">
        <v>241</v>
      </c>
      <c r="G5" s="343" t="s">
        <v>242</v>
      </c>
      <c r="H5" s="344" t="s">
        <v>199</v>
      </c>
      <c r="I5" s="344" t="s">
        <v>240</v>
      </c>
      <c r="J5" s="345" t="s">
        <v>241</v>
      </c>
      <c r="K5" s="335"/>
      <c r="L5" s="335"/>
      <c r="M5" s="8"/>
    </row>
    <row r="6" spans="2:13" ht="13.5" thickBot="1">
      <c r="B6" s="633"/>
      <c r="C6" s="336" t="s">
        <v>243</v>
      </c>
      <c r="D6" s="337">
        <v>1</v>
      </c>
      <c r="E6" s="337">
        <v>2</v>
      </c>
      <c r="F6" s="338">
        <v>3</v>
      </c>
      <c r="G6" s="336" t="s">
        <v>243</v>
      </c>
      <c r="H6" s="337">
        <v>1</v>
      </c>
      <c r="I6" s="337">
        <v>2</v>
      </c>
      <c r="J6" s="338">
        <v>3</v>
      </c>
      <c r="K6" s="335"/>
      <c r="L6" s="335"/>
      <c r="M6" s="8"/>
    </row>
    <row r="7" spans="2:13" ht="14.25">
      <c r="B7" s="634" t="s">
        <v>93</v>
      </c>
      <c r="C7" s="635">
        <f>D7+(E7*F7)</f>
        <v>6240</v>
      </c>
      <c r="D7" s="213">
        <v>2080</v>
      </c>
      <c r="E7" s="174">
        <v>2080</v>
      </c>
      <c r="F7" s="219">
        <v>2</v>
      </c>
      <c r="G7" s="590">
        <f>H7+(I7*J7)</f>
        <v>13000</v>
      </c>
      <c r="H7" s="213">
        <v>5000</v>
      </c>
      <c r="I7" s="174">
        <v>4000</v>
      </c>
      <c r="J7" s="219">
        <v>2</v>
      </c>
      <c r="K7" s="313"/>
      <c r="L7" s="313"/>
      <c r="M7" s="8"/>
    </row>
    <row r="8" spans="2:13" ht="14.25">
      <c r="B8" s="636" t="s">
        <v>94</v>
      </c>
      <c r="C8" s="635">
        <f aca="true" t="shared" si="0" ref="C8:C18">D8+(E8*F8)</f>
        <v>6240</v>
      </c>
      <c r="D8" s="159">
        <v>2080</v>
      </c>
      <c r="E8" s="165">
        <v>2080</v>
      </c>
      <c r="F8" s="166">
        <v>2</v>
      </c>
      <c r="G8" s="590">
        <f aca="true" t="shared" si="1" ref="G8:G18">H8+(I8*J8)</f>
        <v>13000</v>
      </c>
      <c r="H8" s="159">
        <v>5000</v>
      </c>
      <c r="I8" s="165">
        <v>4000</v>
      </c>
      <c r="J8" s="166">
        <v>2</v>
      </c>
      <c r="K8" s="313"/>
      <c r="L8" s="313"/>
      <c r="M8" s="8"/>
    </row>
    <row r="9" spans="2:13" ht="14.25">
      <c r="B9" s="636" t="s">
        <v>95</v>
      </c>
      <c r="C9" s="635">
        <f t="shared" si="0"/>
        <v>0</v>
      </c>
      <c r="D9" s="159"/>
      <c r="E9" s="165"/>
      <c r="F9" s="166"/>
      <c r="G9" s="590">
        <f t="shared" si="1"/>
        <v>13000</v>
      </c>
      <c r="H9" s="159">
        <v>5000</v>
      </c>
      <c r="I9" s="165">
        <v>4000</v>
      </c>
      <c r="J9" s="166">
        <v>2</v>
      </c>
      <c r="K9" s="313"/>
      <c r="L9" s="313"/>
      <c r="M9" s="8"/>
    </row>
    <row r="10" spans="2:13" ht="14.25">
      <c r="B10" s="636" t="s">
        <v>96</v>
      </c>
      <c r="C10" s="635">
        <f t="shared" si="0"/>
        <v>12480</v>
      </c>
      <c r="D10" s="159">
        <v>4160</v>
      </c>
      <c r="E10" s="165">
        <v>4160</v>
      </c>
      <c r="F10" s="166">
        <v>2</v>
      </c>
      <c r="G10" s="590">
        <f t="shared" si="1"/>
        <v>13000</v>
      </c>
      <c r="H10" s="159">
        <v>5000</v>
      </c>
      <c r="I10" s="165">
        <v>4000</v>
      </c>
      <c r="J10" s="166">
        <v>2</v>
      </c>
      <c r="K10" s="313"/>
      <c r="L10" s="313"/>
      <c r="M10" s="8"/>
    </row>
    <row r="11" spans="2:13" ht="14.25">
      <c r="B11" s="636" t="s">
        <v>97</v>
      </c>
      <c r="C11" s="635">
        <f t="shared" si="0"/>
        <v>12480</v>
      </c>
      <c r="D11" s="159">
        <v>4160</v>
      </c>
      <c r="E11" s="165">
        <v>4160</v>
      </c>
      <c r="F11" s="166">
        <v>2</v>
      </c>
      <c r="G11" s="590">
        <f t="shared" si="1"/>
        <v>13000</v>
      </c>
      <c r="H11" s="159">
        <v>5000</v>
      </c>
      <c r="I11" s="165">
        <v>4000</v>
      </c>
      <c r="J11" s="166">
        <v>2</v>
      </c>
      <c r="K11" s="313"/>
      <c r="L11" s="313"/>
      <c r="M11" s="8"/>
    </row>
    <row r="12" spans="2:13" ht="14.25">
      <c r="B12" s="636" t="s">
        <v>98</v>
      </c>
      <c r="C12" s="635">
        <f t="shared" si="0"/>
        <v>6240</v>
      </c>
      <c r="D12" s="159">
        <v>2080</v>
      </c>
      <c r="E12" s="165">
        <v>2080</v>
      </c>
      <c r="F12" s="166">
        <v>2</v>
      </c>
      <c r="G12" s="590">
        <f t="shared" si="1"/>
        <v>13000</v>
      </c>
      <c r="H12" s="159">
        <v>5000</v>
      </c>
      <c r="I12" s="165">
        <v>4000</v>
      </c>
      <c r="J12" s="166">
        <v>2</v>
      </c>
      <c r="K12" s="313"/>
      <c r="L12" s="313"/>
      <c r="M12" s="8"/>
    </row>
    <row r="13" spans="2:13" ht="14.25">
      <c r="B13" s="636" t="s">
        <v>99</v>
      </c>
      <c r="C13" s="635">
        <f t="shared" si="0"/>
        <v>6240</v>
      </c>
      <c r="D13" s="159">
        <v>2080</v>
      </c>
      <c r="E13" s="165">
        <v>2080</v>
      </c>
      <c r="F13" s="166">
        <v>2</v>
      </c>
      <c r="G13" s="590">
        <f t="shared" si="1"/>
        <v>13000</v>
      </c>
      <c r="H13" s="159">
        <v>5000</v>
      </c>
      <c r="I13" s="165">
        <v>4000</v>
      </c>
      <c r="J13" s="166">
        <v>2</v>
      </c>
      <c r="K13" s="313"/>
      <c r="L13" s="313"/>
      <c r="M13" s="8"/>
    </row>
    <row r="14" spans="2:13" ht="14.25">
      <c r="B14" s="636" t="s">
        <v>100</v>
      </c>
      <c r="C14" s="635">
        <f t="shared" si="0"/>
        <v>4160</v>
      </c>
      <c r="D14" s="159">
        <v>2080</v>
      </c>
      <c r="E14" s="165">
        <v>2080</v>
      </c>
      <c r="F14" s="166">
        <v>1</v>
      </c>
      <c r="G14" s="590">
        <f>H14+(I14*J14)</f>
        <v>13000</v>
      </c>
      <c r="H14" s="159">
        <v>5000</v>
      </c>
      <c r="I14" s="165">
        <v>4000</v>
      </c>
      <c r="J14" s="166">
        <v>2</v>
      </c>
      <c r="K14" s="313"/>
      <c r="L14" s="313"/>
      <c r="M14" s="8"/>
    </row>
    <row r="15" spans="2:13" ht="14.25">
      <c r="B15" s="636" t="s">
        <v>101</v>
      </c>
      <c r="C15" s="635">
        <f t="shared" si="0"/>
        <v>6240</v>
      </c>
      <c r="D15" s="159">
        <v>2080</v>
      </c>
      <c r="E15" s="165">
        <v>2080</v>
      </c>
      <c r="F15" s="166">
        <v>2</v>
      </c>
      <c r="G15" s="590">
        <f t="shared" si="1"/>
        <v>13000</v>
      </c>
      <c r="H15" s="159">
        <v>5000</v>
      </c>
      <c r="I15" s="165">
        <v>4000</v>
      </c>
      <c r="J15" s="166">
        <v>2</v>
      </c>
      <c r="K15" s="313"/>
      <c r="L15" s="313"/>
      <c r="M15" s="8"/>
    </row>
    <row r="16" spans="2:13" ht="14.25">
      <c r="B16" s="636" t="s">
        <v>102</v>
      </c>
      <c r="C16" s="635">
        <f t="shared" si="0"/>
        <v>6240</v>
      </c>
      <c r="D16" s="159">
        <v>2080</v>
      </c>
      <c r="E16" s="165">
        <v>2080</v>
      </c>
      <c r="F16" s="166">
        <v>2</v>
      </c>
      <c r="G16" s="590">
        <f t="shared" si="1"/>
        <v>13000</v>
      </c>
      <c r="H16" s="159">
        <v>5000</v>
      </c>
      <c r="I16" s="165">
        <v>4000</v>
      </c>
      <c r="J16" s="166">
        <v>2</v>
      </c>
      <c r="K16" s="313"/>
      <c r="L16" s="313"/>
      <c r="M16" s="8"/>
    </row>
    <row r="17" spans="2:13" ht="14.25">
      <c r="B17" s="636" t="s">
        <v>103</v>
      </c>
      <c r="C17" s="635">
        <f t="shared" si="0"/>
        <v>6240</v>
      </c>
      <c r="D17" s="159">
        <v>2080</v>
      </c>
      <c r="E17" s="165">
        <v>2080</v>
      </c>
      <c r="F17" s="166">
        <v>2</v>
      </c>
      <c r="G17" s="590">
        <f t="shared" si="1"/>
        <v>13000</v>
      </c>
      <c r="H17" s="159">
        <v>5000</v>
      </c>
      <c r="I17" s="165">
        <v>4000</v>
      </c>
      <c r="J17" s="166">
        <v>2</v>
      </c>
      <c r="K17" s="313"/>
      <c r="L17" s="313"/>
      <c r="M17" s="8"/>
    </row>
    <row r="18" spans="2:13" ht="15" thickBot="1">
      <c r="B18" s="637" t="s">
        <v>104</v>
      </c>
      <c r="C18" s="635">
        <f t="shared" si="0"/>
        <v>0</v>
      </c>
      <c r="D18" s="638"/>
      <c r="E18" s="167"/>
      <c r="F18" s="168"/>
      <c r="G18" s="590">
        <f t="shared" si="1"/>
        <v>0</v>
      </c>
      <c r="H18" s="638"/>
      <c r="I18" s="167"/>
      <c r="J18" s="168"/>
      <c r="K18" s="313"/>
      <c r="L18" s="313"/>
      <c r="M18" s="8"/>
    </row>
    <row r="19" spans="2:13" ht="15" thickBot="1">
      <c r="B19" s="639" t="s">
        <v>21</v>
      </c>
      <c r="C19" s="640">
        <f>SUM(C7:C18)</f>
        <v>72800</v>
      </c>
      <c r="D19" s="641">
        <f>SUM(D7:D17)</f>
        <v>24960</v>
      </c>
      <c r="E19" s="641">
        <f>SUM(E7:E18)</f>
        <v>24960</v>
      </c>
      <c r="F19" s="642"/>
      <c r="G19" s="640">
        <f>SUM(G7:G18)</f>
        <v>143000</v>
      </c>
      <c r="H19" s="641">
        <f>SUM(H7:H18)</f>
        <v>55000</v>
      </c>
      <c r="I19" s="641">
        <f>SUM(I7:I18)</f>
        <v>44000</v>
      </c>
      <c r="J19" s="642"/>
      <c r="K19" s="313"/>
      <c r="L19" s="313"/>
      <c r="M19" s="8"/>
    </row>
    <row r="20" spans="2:13" ht="15" thickBot="1">
      <c r="B20" s="643" t="s">
        <v>105</v>
      </c>
      <c r="C20" s="644">
        <f>C19/10</f>
        <v>7280</v>
      </c>
      <c r="D20" s="645">
        <f>D19/10</f>
        <v>2496</v>
      </c>
      <c r="E20" s="646">
        <f>E19/10</f>
        <v>2496</v>
      </c>
      <c r="F20" s="647"/>
      <c r="G20" s="644">
        <f>G19/11</f>
        <v>13000</v>
      </c>
      <c r="H20" s="645">
        <f>H19/11</f>
        <v>5000</v>
      </c>
      <c r="I20" s="646">
        <f>I19/11</f>
        <v>4000</v>
      </c>
      <c r="J20" s="647"/>
      <c r="K20" s="313"/>
      <c r="L20" s="313"/>
      <c r="M20" s="8"/>
    </row>
    <row r="24" spans="2:12" ht="20.25" customHeight="1">
      <c r="B24" s="795" t="s">
        <v>239</v>
      </c>
      <c r="C24" s="795"/>
      <c r="D24" s="795"/>
      <c r="E24" s="795"/>
      <c r="F24" s="795"/>
      <c r="G24" s="795"/>
      <c r="H24" s="795"/>
      <c r="I24" s="795"/>
      <c r="J24" s="795"/>
      <c r="K24" s="648"/>
      <c r="L24" s="648"/>
    </row>
    <row r="25" spans="2:12" ht="15" thickBot="1">
      <c r="B25" s="649"/>
      <c r="C25" s="650"/>
      <c r="D25" s="650"/>
      <c r="E25" s="650"/>
      <c r="F25" s="650"/>
      <c r="G25" s="649"/>
      <c r="H25" s="313"/>
      <c r="I25" s="313"/>
      <c r="J25" s="651" t="s">
        <v>45</v>
      </c>
      <c r="K25" s="311"/>
      <c r="L25" s="312"/>
    </row>
    <row r="26" spans="2:10" ht="30" customHeight="1">
      <c r="B26" s="1000" t="s">
        <v>238</v>
      </c>
      <c r="C26" s="861" t="s">
        <v>823</v>
      </c>
      <c r="D26" s="862"/>
      <c r="E26" s="862"/>
      <c r="F26" s="862"/>
      <c r="G26" s="999" t="s">
        <v>824</v>
      </c>
      <c r="H26" s="862"/>
      <c r="I26" s="862"/>
      <c r="J26" s="863"/>
    </row>
    <row r="27" spans="2:10" ht="30" customHeight="1" thickBot="1">
      <c r="B27" s="1001"/>
      <c r="C27" s="344" t="s">
        <v>242</v>
      </c>
      <c r="D27" s="344" t="s">
        <v>199</v>
      </c>
      <c r="E27" s="344" t="s">
        <v>240</v>
      </c>
      <c r="F27" s="345" t="s">
        <v>241</v>
      </c>
      <c r="G27" s="343" t="s">
        <v>242</v>
      </c>
      <c r="H27" s="344" t="s">
        <v>199</v>
      </c>
      <c r="I27" s="344" t="s">
        <v>240</v>
      </c>
      <c r="J27" s="345" t="s">
        <v>241</v>
      </c>
    </row>
    <row r="28" spans="2:10" ht="13.5" thickBot="1">
      <c r="B28" s="652"/>
      <c r="C28" s="337" t="s">
        <v>243</v>
      </c>
      <c r="D28" s="337">
        <v>1</v>
      </c>
      <c r="E28" s="337">
        <v>2</v>
      </c>
      <c r="F28" s="338">
        <v>3</v>
      </c>
      <c r="G28" s="336" t="s">
        <v>243</v>
      </c>
      <c r="H28" s="337">
        <v>1</v>
      </c>
      <c r="I28" s="337">
        <v>2</v>
      </c>
      <c r="J28" s="338">
        <v>3</v>
      </c>
    </row>
    <row r="29" spans="2:10" ht="14.25">
      <c r="B29" s="653" t="s">
        <v>93</v>
      </c>
      <c r="C29" s="213">
        <f>D29+(E29*F29)</f>
        <v>9810</v>
      </c>
      <c r="D29" s="213">
        <v>3270</v>
      </c>
      <c r="E29" s="174">
        <v>3270</v>
      </c>
      <c r="F29" s="219">
        <v>2</v>
      </c>
      <c r="G29" s="590">
        <f>H29+(I29*J29)</f>
        <v>20440</v>
      </c>
      <c r="H29" s="213">
        <v>7862</v>
      </c>
      <c r="I29" s="174">
        <v>6289</v>
      </c>
      <c r="J29" s="219">
        <v>2</v>
      </c>
    </row>
    <row r="30" spans="2:10" ht="14.25">
      <c r="B30" s="654" t="s">
        <v>94</v>
      </c>
      <c r="C30" s="213">
        <f aca="true" t="shared" si="2" ref="C30:C39">D30+(E30*F30)</f>
        <v>9810</v>
      </c>
      <c r="D30" s="159">
        <v>3270</v>
      </c>
      <c r="E30" s="165">
        <v>3270</v>
      </c>
      <c r="F30" s="165">
        <v>2</v>
      </c>
      <c r="G30" s="592">
        <f aca="true" t="shared" si="3" ref="G30:G39">H30+(I30*J30)</f>
        <v>20440</v>
      </c>
      <c r="H30" s="159">
        <v>7862</v>
      </c>
      <c r="I30" s="165">
        <v>6289</v>
      </c>
      <c r="J30" s="166">
        <v>2</v>
      </c>
    </row>
    <row r="31" spans="2:10" ht="14.25">
      <c r="B31" s="654" t="s">
        <v>95</v>
      </c>
      <c r="C31" s="213">
        <f t="shared" si="2"/>
        <v>0</v>
      </c>
      <c r="D31" s="159"/>
      <c r="E31" s="165"/>
      <c r="F31" s="165"/>
      <c r="G31" s="592">
        <f t="shared" si="3"/>
        <v>20440</v>
      </c>
      <c r="H31" s="159">
        <v>7862</v>
      </c>
      <c r="I31" s="165">
        <v>6289</v>
      </c>
      <c r="J31" s="166">
        <v>2</v>
      </c>
    </row>
    <row r="32" spans="2:10" ht="14.25">
      <c r="B32" s="654" t="s">
        <v>96</v>
      </c>
      <c r="C32" s="213">
        <f t="shared" si="2"/>
        <v>19623</v>
      </c>
      <c r="D32" s="159">
        <v>6541</v>
      </c>
      <c r="E32" s="165">
        <v>6541</v>
      </c>
      <c r="F32" s="165">
        <v>2</v>
      </c>
      <c r="G32" s="592">
        <f t="shared" si="3"/>
        <v>20440</v>
      </c>
      <c r="H32" s="159">
        <v>7862</v>
      </c>
      <c r="I32" s="165">
        <v>6289</v>
      </c>
      <c r="J32" s="166">
        <v>2</v>
      </c>
    </row>
    <row r="33" spans="2:10" ht="14.25">
      <c r="B33" s="654" t="s">
        <v>97</v>
      </c>
      <c r="C33" s="213">
        <f t="shared" si="2"/>
        <v>19623</v>
      </c>
      <c r="D33" s="159">
        <v>6541</v>
      </c>
      <c r="E33" s="165">
        <v>6541</v>
      </c>
      <c r="F33" s="165">
        <v>2</v>
      </c>
      <c r="G33" s="592">
        <f t="shared" si="3"/>
        <v>20440</v>
      </c>
      <c r="H33" s="159">
        <v>7862</v>
      </c>
      <c r="I33" s="165">
        <v>6289</v>
      </c>
      <c r="J33" s="166">
        <v>2</v>
      </c>
    </row>
    <row r="34" spans="2:10" ht="14.25">
      <c r="B34" s="654" t="s">
        <v>98</v>
      </c>
      <c r="C34" s="213">
        <f t="shared" si="2"/>
        <v>9810</v>
      </c>
      <c r="D34" s="159">
        <v>3270</v>
      </c>
      <c r="E34" s="165">
        <v>3270</v>
      </c>
      <c r="F34" s="165">
        <v>2</v>
      </c>
      <c r="G34" s="592">
        <f t="shared" si="3"/>
        <v>20440</v>
      </c>
      <c r="H34" s="159">
        <v>7862</v>
      </c>
      <c r="I34" s="165">
        <v>6289</v>
      </c>
      <c r="J34" s="166">
        <v>2</v>
      </c>
    </row>
    <row r="35" spans="2:10" ht="14.25">
      <c r="B35" s="654" t="s">
        <v>99</v>
      </c>
      <c r="C35" s="213">
        <f t="shared" si="2"/>
        <v>9810</v>
      </c>
      <c r="D35" s="159">
        <v>3270</v>
      </c>
      <c r="E35" s="165">
        <v>3270</v>
      </c>
      <c r="F35" s="165">
        <v>2</v>
      </c>
      <c r="G35" s="592">
        <f t="shared" si="3"/>
        <v>20440</v>
      </c>
      <c r="H35" s="159">
        <v>7862</v>
      </c>
      <c r="I35" s="165">
        <v>6289</v>
      </c>
      <c r="J35" s="166">
        <v>2</v>
      </c>
    </row>
    <row r="36" spans="2:10" ht="14.25">
      <c r="B36" s="654" t="s">
        <v>100</v>
      </c>
      <c r="C36" s="213">
        <f t="shared" si="2"/>
        <v>9810</v>
      </c>
      <c r="D36" s="159">
        <v>3270</v>
      </c>
      <c r="E36" s="165">
        <v>3270</v>
      </c>
      <c r="F36" s="165">
        <v>2</v>
      </c>
      <c r="G36" s="592">
        <f t="shared" si="3"/>
        <v>20440</v>
      </c>
      <c r="H36" s="159">
        <v>7862</v>
      </c>
      <c r="I36" s="165">
        <v>6289</v>
      </c>
      <c r="J36" s="166">
        <v>2</v>
      </c>
    </row>
    <row r="37" spans="2:10" ht="14.25">
      <c r="B37" s="654" t="s">
        <v>101</v>
      </c>
      <c r="C37" s="213">
        <f t="shared" si="2"/>
        <v>9810</v>
      </c>
      <c r="D37" s="159">
        <v>3270</v>
      </c>
      <c r="E37" s="165">
        <v>3270</v>
      </c>
      <c r="F37" s="165">
        <v>2</v>
      </c>
      <c r="G37" s="592">
        <f t="shared" si="3"/>
        <v>20440</v>
      </c>
      <c r="H37" s="159">
        <v>7862</v>
      </c>
      <c r="I37" s="165">
        <v>6289</v>
      </c>
      <c r="J37" s="166">
        <v>2</v>
      </c>
    </row>
    <row r="38" spans="2:10" ht="14.25">
      <c r="B38" s="654" t="s">
        <v>102</v>
      </c>
      <c r="C38" s="213">
        <f t="shared" si="2"/>
        <v>9810</v>
      </c>
      <c r="D38" s="159">
        <v>3270</v>
      </c>
      <c r="E38" s="165">
        <v>3270</v>
      </c>
      <c r="F38" s="165">
        <v>2</v>
      </c>
      <c r="G38" s="592">
        <f t="shared" si="3"/>
        <v>20440</v>
      </c>
      <c r="H38" s="159">
        <v>7862</v>
      </c>
      <c r="I38" s="165">
        <v>6289</v>
      </c>
      <c r="J38" s="166">
        <v>2</v>
      </c>
    </row>
    <row r="39" spans="2:10" ht="14.25">
      <c r="B39" s="654" t="s">
        <v>103</v>
      </c>
      <c r="C39" s="213">
        <f t="shared" si="2"/>
        <v>9810</v>
      </c>
      <c r="D39" s="159">
        <v>3270</v>
      </c>
      <c r="E39" s="165">
        <v>3270</v>
      </c>
      <c r="F39" s="165">
        <v>2</v>
      </c>
      <c r="G39" s="592">
        <f t="shared" si="3"/>
        <v>20440</v>
      </c>
      <c r="H39" s="159">
        <v>7862</v>
      </c>
      <c r="I39" s="165">
        <v>6289</v>
      </c>
      <c r="J39" s="166">
        <v>2</v>
      </c>
    </row>
    <row r="40" spans="2:10" ht="15" thickBot="1">
      <c r="B40" s="655" t="s">
        <v>104</v>
      </c>
      <c r="C40" s="213">
        <f>D40+(E40*F40)</f>
        <v>0</v>
      </c>
      <c r="D40" s="638"/>
      <c r="E40" s="167"/>
      <c r="F40" s="167"/>
      <c r="G40" s="592">
        <f>H40+(I40*J40)</f>
        <v>0</v>
      </c>
      <c r="H40" s="638"/>
      <c r="I40" s="167"/>
      <c r="J40" s="168"/>
    </row>
    <row r="41" spans="2:10" ht="13.5" thickBot="1">
      <c r="B41" s="656" t="s">
        <v>21</v>
      </c>
      <c r="C41" s="641">
        <f>SUM(C29:C40)</f>
        <v>117726</v>
      </c>
      <c r="D41" s="641">
        <f>SUM(E29:E40)</f>
        <v>39242</v>
      </c>
      <c r="E41" s="641">
        <f>SUM(E29:E39)</f>
        <v>39242</v>
      </c>
      <c r="F41" s="641"/>
      <c r="G41" s="657">
        <f>SUM(G29:G40)</f>
        <v>224840</v>
      </c>
      <c r="H41" s="641">
        <f>SUM(H29:H40)</f>
        <v>86482</v>
      </c>
      <c r="I41" s="641">
        <f>SUM(I29:I40)</f>
        <v>69179</v>
      </c>
      <c r="J41" s="642"/>
    </row>
    <row r="42" spans="2:10" ht="15" thickBot="1">
      <c r="B42" s="658" t="s">
        <v>105</v>
      </c>
      <c r="C42" s="645">
        <f>C41/10</f>
        <v>11772.6</v>
      </c>
      <c r="D42" s="645">
        <f>D41/10</f>
        <v>3924.2</v>
      </c>
      <c r="E42" s="646">
        <f>E41/10</f>
        <v>3924.2</v>
      </c>
      <c r="F42" s="646"/>
      <c r="G42" s="659">
        <f>G41/11</f>
        <v>20440</v>
      </c>
      <c r="H42" s="645">
        <f>H41/11</f>
        <v>7862</v>
      </c>
      <c r="I42" s="646">
        <f>I41/11</f>
        <v>6289</v>
      </c>
      <c r="J42" s="647"/>
    </row>
    <row r="43" spans="2:12" ht="14.25">
      <c r="B43" s="341"/>
      <c r="C43" s="342"/>
      <c r="D43" s="342"/>
      <c r="E43" s="313"/>
      <c r="F43" s="313"/>
      <c r="G43" s="313"/>
      <c r="H43" s="342"/>
      <c r="I43" s="342"/>
      <c r="J43" s="313"/>
      <c r="K43" s="313"/>
      <c r="L43" s="313"/>
    </row>
    <row r="44" spans="2:12" ht="14.25">
      <c r="B44" s="341"/>
      <c r="C44" s="342"/>
      <c r="D44" s="342"/>
      <c r="E44" s="313"/>
      <c r="F44" s="313"/>
      <c r="G44" s="313"/>
      <c r="H44" s="342"/>
      <c r="I44" s="342"/>
      <c r="J44" s="313"/>
      <c r="K44" s="313"/>
      <c r="L44" s="313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37">
      <selection activeCell="A1" sqref="A1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5" t="s">
        <v>351</v>
      </c>
    </row>
    <row r="2" spans="2:12" ht="21.75" customHeight="1">
      <c r="B2" s="795" t="s">
        <v>244</v>
      </c>
      <c r="C2" s="795"/>
      <c r="D2" s="795"/>
      <c r="E2" s="795"/>
      <c r="F2" s="795"/>
      <c r="G2" s="795"/>
      <c r="H2" s="795"/>
      <c r="I2" s="795"/>
      <c r="J2" s="795"/>
      <c r="K2" s="328"/>
      <c r="L2" s="328"/>
    </row>
    <row r="3" spans="2:13" ht="15" thickBot="1">
      <c r="B3" s="311"/>
      <c r="C3" s="632"/>
      <c r="D3" s="632"/>
      <c r="E3" s="632"/>
      <c r="F3" s="632"/>
      <c r="G3" s="311"/>
      <c r="H3" s="311"/>
      <c r="I3" s="311"/>
      <c r="J3" s="44" t="s">
        <v>45</v>
      </c>
      <c r="K3" s="329"/>
      <c r="L3" s="330"/>
      <c r="M3" s="8"/>
    </row>
    <row r="4" spans="2:13" ht="30" customHeight="1">
      <c r="B4" s="1003" t="s">
        <v>238</v>
      </c>
      <c r="C4" s="999" t="s">
        <v>817</v>
      </c>
      <c r="D4" s="862"/>
      <c r="E4" s="862"/>
      <c r="F4" s="863"/>
      <c r="G4" s="862" t="s">
        <v>818</v>
      </c>
      <c r="H4" s="862"/>
      <c r="I4" s="862"/>
      <c r="J4" s="863"/>
      <c r="K4" s="331"/>
      <c r="L4" s="331"/>
      <c r="M4" s="8"/>
    </row>
    <row r="5" spans="2:13" ht="30" customHeight="1" thickBot="1">
      <c r="B5" s="977"/>
      <c r="C5" s="332" t="s">
        <v>242</v>
      </c>
      <c r="D5" s="333" t="s">
        <v>199</v>
      </c>
      <c r="E5" s="333" t="s">
        <v>240</v>
      </c>
      <c r="F5" s="334" t="s">
        <v>241</v>
      </c>
      <c r="G5" s="332" t="s">
        <v>242</v>
      </c>
      <c r="H5" s="333" t="s">
        <v>199</v>
      </c>
      <c r="I5" s="333" t="s">
        <v>240</v>
      </c>
      <c r="J5" s="334" t="s">
        <v>241</v>
      </c>
      <c r="K5" s="335"/>
      <c r="L5" s="335"/>
      <c r="M5" s="8"/>
    </row>
    <row r="6" spans="2:13" ht="15" thickBot="1">
      <c r="B6" s="306"/>
      <c r="C6" s="336" t="s">
        <v>243</v>
      </c>
      <c r="D6" s="337">
        <v>1</v>
      </c>
      <c r="E6" s="337">
        <v>2</v>
      </c>
      <c r="F6" s="338">
        <v>3</v>
      </c>
      <c r="G6" s="336" t="s">
        <v>243</v>
      </c>
      <c r="H6" s="337">
        <v>1</v>
      </c>
      <c r="I6" s="337">
        <v>2</v>
      </c>
      <c r="J6" s="338">
        <v>3</v>
      </c>
      <c r="K6" s="335"/>
      <c r="L6" s="335"/>
      <c r="M6" s="8"/>
    </row>
    <row r="7" spans="2:13" ht="14.25">
      <c r="B7" s="634" t="s">
        <v>93</v>
      </c>
      <c r="C7" s="590">
        <f>D7+(E7*F7)</f>
        <v>0</v>
      </c>
      <c r="D7" s="213"/>
      <c r="E7" s="174"/>
      <c r="F7" s="219"/>
      <c r="G7" s="590">
        <f>H7+(I7*J7)</f>
        <v>0</v>
      </c>
      <c r="H7" s="213"/>
      <c r="I7" s="174"/>
      <c r="J7" s="219"/>
      <c r="K7" s="339"/>
      <c r="L7" s="339"/>
      <c r="M7" s="8"/>
    </row>
    <row r="8" spans="2:13" ht="14.25">
      <c r="B8" s="636" t="s">
        <v>94</v>
      </c>
      <c r="C8" s="590">
        <f aca="true" t="shared" si="0" ref="C8:C18">D8+(E8*F8)</f>
        <v>0</v>
      </c>
      <c r="D8" s="159"/>
      <c r="E8" s="165"/>
      <c r="F8" s="166"/>
      <c r="G8" s="594">
        <f aca="true" t="shared" si="1" ref="G8:G18">H8+(I8*J8)</f>
        <v>0</v>
      </c>
      <c r="H8" s="159"/>
      <c r="I8" s="165"/>
      <c r="J8" s="166"/>
      <c r="K8" s="339"/>
      <c r="L8" s="339"/>
      <c r="M8" s="8"/>
    </row>
    <row r="9" spans="2:13" ht="14.25">
      <c r="B9" s="636" t="s">
        <v>95</v>
      </c>
      <c r="C9" s="590">
        <f t="shared" si="0"/>
        <v>0</v>
      </c>
      <c r="D9" s="159"/>
      <c r="E9" s="165"/>
      <c r="F9" s="166"/>
      <c r="G9" s="594">
        <f t="shared" si="1"/>
        <v>0</v>
      </c>
      <c r="H9" s="159"/>
      <c r="I9" s="165"/>
      <c r="J9" s="166"/>
      <c r="K9" s="339"/>
      <c r="L9" s="339"/>
      <c r="M9" s="8"/>
    </row>
    <row r="10" spans="2:13" ht="14.25">
      <c r="B10" s="636" t="s">
        <v>96</v>
      </c>
      <c r="C10" s="590">
        <f t="shared" si="0"/>
        <v>0</v>
      </c>
      <c r="D10" s="159"/>
      <c r="E10" s="165"/>
      <c r="F10" s="166"/>
      <c r="G10" s="594">
        <f t="shared" si="1"/>
        <v>0</v>
      </c>
      <c r="H10" s="159"/>
      <c r="I10" s="165"/>
      <c r="J10" s="166"/>
      <c r="K10" s="339"/>
      <c r="L10" s="339"/>
      <c r="M10" s="8"/>
    </row>
    <row r="11" spans="2:13" ht="14.25">
      <c r="B11" s="636" t="s">
        <v>97</v>
      </c>
      <c r="C11" s="590">
        <f t="shared" si="0"/>
        <v>0</v>
      </c>
      <c r="D11" s="159"/>
      <c r="E11" s="165"/>
      <c r="F11" s="166"/>
      <c r="G11" s="594">
        <f t="shared" si="1"/>
        <v>0</v>
      </c>
      <c r="H11" s="159"/>
      <c r="I11" s="165"/>
      <c r="J11" s="166"/>
      <c r="K11" s="339"/>
      <c r="L11" s="339"/>
      <c r="M11" s="8"/>
    </row>
    <row r="12" spans="2:13" ht="14.25">
      <c r="B12" s="636" t="s">
        <v>98</v>
      </c>
      <c r="C12" s="590">
        <f t="shared" si="0"/>
        <v>0</v>
      </c>
      <c r="D12" s="159"/>
      <c r="E12" s="165"/>
      <c r="F12" s="166"/>
      <c r="G12" s="594">
        <f t="shared" si="1"/>
        <v>0</v>
      </c>
      <c r="H12" s="159"/>
      <c r="I12" s="165"/>
      <c r="J12" s="166"/>
      <c r="K12" s="339"/>
      <c r="L12" s="339"/>
      <c r="M12" s="8"/>
    </row>
    <row r="13" spans="2:13" ht="14.25">
      <c r="B13" s="636" t="s">
        <v>99</v>
      </c>
      <c r="C13" s="590">
        <f t="shared" si="0"/>
        <v>0</v>
      </c>
      <c r="D13" s="159"/>
      <c r="E13" s="165"/>
      <c r="F13" s="166"/>
      <c r="G13" s="594">
        <f t="shared" si="1"/>
        <v>0</v>
      </c>
      <c r="H13" s="159"/>
      <c r="I13" s="165"/>
      <c r="J13" s="166"/>
      <c r="K13" s="339"/>
      <c r="L13" s="339"/>
      <c r="M13" s="8"/>
    </row>
    <row r="14" spans="2:13" ht="14.25">
      <c r="B14" s="636" t="s">
        <v>100</v>
      </c>
      <c r="C14" s="590">
        <f t="shared" si="0"/>
        <v>0</v>
      </c>
      <c r="D14" s="159"/>
      <c r="E14" s="165"/>
      <c r="F14" s="166"/>
      <c r="G14" s="594">
        <f t="shared" si="1"/>
        <v>0</v>
      </c>
      <c r="H14" s="159"/>
      <c r="I14" s="165"/>
      <c r="J14" s="166"/>
      <c r="K14" s="339"/>
      <c r="L14" s="339"/>
      <c r="M14" s="8"/>
    </row>
    <row r="15" spans="2:13" ht="14.25">
      <c r="B15" s="636" t="s">
        <v>101</v>
      </c>
      <c r="C15" s="590">
        <f t="shared" si="0"/>
        <v>0</v>
      </c>
      <c r="D15" s="159"/>
      <c r="E15" s="165"/>
      <c r="F15" s="166"/>
      <c r="G15" s="594">
        <f t="shared" si="1"/>
        <v>0</v>
      </c>
      <c r="H15" s="159"/>
      <c r="I15" s="165"/>
      <c r="J15" s="166"/>
      <c r="K15" s="339"/>
      <c r="L15" s="339"/>
      <c r="M15" s="8"/>
    </row>
    <row r="16" spans="2:13" ht="14.25">
      <c r="B16" s="636" t="s">
        <v>102</v>
      </c>
      <c r="C16" s="590">
        <f t="shared" si="0"/>
        <v>0</v>
      </c>
      <c r="D16" s="159"/>
      <c r="E16" s="165"/>
      <c r="F16" s="166"/>
      <c r="G16" s="594">
        <f t="shared" si="1"/>
        <v>0</v>
      </c>
      <c r="H16" s="159"/>
      <c r="I16" s="165"/>
      <c r="J16" s="166"/>
      <c r="K16" s="339"/>
      <c r="L16" s="339"/>
      <c r="M16" s="8"/>
    </row>
    <row r="17" spans="2:13" ht="14.25">
      <c r="B17" s="636" t="s">
        <v>103</v>
      </c>
      <c r="C17" s="590">
        <f t="shared" si="0"/>
        <v>0</v>
      </c>
      <c r="D17" s="159"/>
      <c r="E17" s="165"/>
      <c r="F17" s="166"/>
      <c r="G17" s="594">
        <f t="shared" si="1"/>
        <v>0</v>
      </c>
      <c r="H17" s="159"/>
      <c r="I17" s="165"/>
      <c r="J17" s="166"/>
      <c r="K17" s="339"/>
      <c r="L17" s="339"/>
      <c r="M17" s="8"/>
    </row>
    <row r="18" spans="2:13" ht="15" thickBot="1">
      <c r="B18" s="637" t="s">
        <v>104</v>
      </c>
      <c r="C18" s="590">
        <f t="shared" si="0"/>
        <v>0</v>
      </c>
      <c r="D18" s="638"/>
      <c r="E18" s="167"/>
      <c r="F18" s="168"/>
      <c r="G18" s="605">
        <f t="shared" si="1"/>
        <v>0</v>
      </c>
      <c r="H18" s="638"/>
      <c r="I18" s="167"/>
      <c r="J18" s="168"/>
      <c r="K18" s="339"/>
      <c r="L18" s="339"/>
      <c r="M18" s="8"/>
    </row>
    <row r="19" spans="2:13" ht="15" thickBot="1">
      <c r="B19" s="639" t="s">
        <v>21</v>
      </c>
      <c r="C19" s="640">
        <f>SUM(C7:C18)</f>
        <v>0</v>
      </c>
      <c r="D19" s="641"/>
      <c r="E19" s="641"/>
      <c r="F19" s="642"/>
      <c r="G19" s="640">
        <f>SUM(G7:G18)</f>
        <v>0</v>
      </c>
      <c r="H19" s="641"/>
      <c r="I19" s="641"/>
      <c r="J19" s="642"/>
      <c r="K19" s="339"/>
      <c r="L19" s="339"/>
      <c r="M19" s="8"/>
    </row>
    <row r="20" spans="2:13" ht="15" thickBot="1">
      <c r="B20" s="643" t="s">
        <v>105</v>
      </c>
      <c r="C20" s="660"/>
      <c r="D20" s="661"/>
      <c r="E20" s="661"/>
      <c r="F20" s="662"/>
      <c r="G20" s="660"/>
      <c r="H20" s="661"/>
      <c r="I20" s="661"/>
      <c r="J20" s="662"/>
      <c r="K20" s="339"/>
      <c r="L20" s="339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795" t="s">
        <v>245</v>
      </c>
      <c r="C24" s="795"/>
      <c r="D24" s="795"/>
      <c r="E24" s="795"/>
      <c r="F24" s="795"/>
      <c r="G24" s="795"/>
      <c r="H24" s="795"/>
      <c r="I24" s="795"/>
      <c r="J24" s="795"/>
      <c r="K24" s="648"/>
      <c r="L24" s="340"/>
    </row>
    <row r="25" spans="2:12" ht="15" thickBot="1">
      <c r="B25" s="649"/>
      <c r="C25" s="650"/>
      <c r="D25" s="650"/>
      <c r="E25" s="650"/>
      <c r="F25" s="650"/>
      <c r="G25" s="649"/>
      <c r="H25" s="313"/>
      <c r="I25" s="313"/>
      <c r="J25" s="651" t="s">
        <v>45</v>
      </c>
      <c r="K25" s="311"/>
      <c r="L25" s="330"/>
    </row>
    <row r="26" spans="2:10" ht="30" customHeight="1">
      <c r="B26" s="981" t="s">
        <v>238</v>
      </c>
      <c r="C26" s="861" t="s">
        <v>819</v>
      </c>
      <c r="D26" s="862"/>
      <c r="E26" s="862"/>
      <c r="F26" s="863"/>
      <c r="G26" s="999" t="s">
        <v>820</v>
      </c>
      <c r="H26" s="862"/>
      <c r="I26" s="862"/>
      <c r="J26" s="863"/>
    </row>
    <row r="27" spans="2:10" ht="30" customHeight="1" thickBot="1">
      <c r="B27" s="1002"/>
      <c r="C27" s="333" t="s">
        <v>242</v>
      </c>
      <c r="D27" s="333" t="s">
        <v>199</v>
      </c>
      <c r="E27" s="333" t="s">
        <v>240</v>
      </c>
      <c r="F27" s="334" t="s">
        <v>241</v>
      </c>
      <c r="G27" s="332" t="s">
        <v>242</v>
      </c>
      <c r="H27" s="333" t="s">
        <v>199</v>
      </c>
      <c r="I27" s="333" t="s">
        <v>240</v>
      </c>
      <c r="J27" s="334" t="s">
        <v>241</v>
      </c>
    </row>
    <row r="28" spans="2:10" ht="15" thickBot="1">
      <c r="B28" s="664"/>
      <c r="C28" s="337" t="s">
        <v>243</v>
      </c>
      <c r="D28" s="337">
        <v>1</v>
      </c>
      <c r="E28" s="337">
        <v>2</v>
      </c>
      <c r="F28" s="338">
        <v>3</v>
      </c>
      <c r="G28" s="336" t="s">
        <v>243</v>
      </c>
      <c r="H28" s="337">
        <v>1</v>
      </c>
      <c r="I28" s="337">
        <v>2</v>
      </c>
      <c r="J28" s="338">
        <v>3</v>
      </c>
    </row>
    <row r="29" spans="2:10" ht="14.25">
      <c r="B29" s="653" t="s">
        <v>93</v>
      </c>
      <c r="C29" s="213">
        <f>D29+(E29*F29)</f>
        <v>0</v>
      </c>
      <c r="D29" s="213"/>
      <c r="E29" s="174"/>
      <c r="F29" s="219"/>
      <c r="G29" s="590">
        <f>H29+(I29*J29)</f>
        <v>0</v>
      </c>
      <c r="H29" s="213"/>
      <c r="I29" s="174"/>
      <c r="J29" s="219"/>
    </row>
    <row r="30" spans="2:10" ht="14.25">
      <c r="B30" s="654" t="s">
        <v>94</v>
      </c>
      <c r="C30" s="159">
        <f aca="true" t="shared" si="2" ref="C30:C40">D30+(E30*F30)</f>
        <v>0</v>
      </c>
      <c r="D30" s="159"/>
      <c r="E30" s="165"/>
      <c r="F30" s="165"/>
      <c r="G30" s="596">
        <f aca="true" t="shared" si="3" ref="G30:G40">H30+(I30*J30)</f>
        <v>0</v>
      </c>
      <c r="H30" s="159"/>
      <c r="I30" s="165"/>
      <c r="J30" s="166"/>
    </row>
    <row r="31" spans="2:10" ht="14.25">
      <c r="B31" s="654" t="s">
        <v>95</v>
      </c>
      <c r="C31" s="159">
        <f t="shared" si="2"/>
        <v>0</v>
      </c>
      <c r="D31" s="159"/>
      <c r="E31" s="165"/>
      <c r="F31" s="165"/>
      <c r="G31" s="596">
        <f t="shared" si="3"/>
        <v>0</v>
      </c>
      <c r="H31" s="159"/>
      <c r="I31" s="165"/>
      <c r="J31" s="166"/>
    </row>
    <row r="32" spans="2:10" ht="14.25">
      <c r="B32" s="654" t="s">
        <v>96</v>
      </c>
      <c r="C32" s="159">
        <f t="shared" si="2"/>
        <v>0</v>
      </c>
      <c r="D32" s="159"/>
      <c r="E32" s="165"/>
      <c r="F32" s="165"/>
      <c r="G32" s="596">
        <f t="shared" si="3"/>
        <v>0</v>
      </c>
      <c r="H32" s="159"/>
      <c r="I32" s="165"/>
      <c r="J32" s="166"/>
    </row>
    <row r="33" spans="2:10" ht="14.25">
      <c r="B33" s="654" t="s">
        <v>97</v>
      </c>
      <c r="C33" s="159">
        <f t="shared" si="2"/>
        <v>0</v>
      </c>
      <c r="D33" s="159"/>
      <c r="E33" s="165"/>
      <c r="F33" s="165"/>
      <c r="G33" s="596">
        <f t="shared" si="3"/>
        <v>0</v>
      </c>
      <c r="H33" s="159"/>
      <c r="I33" s="165"/>
      <c r="J33" s="166"/>
    </row>
    <row r="34" spans="2:10" ht="14.25">
      <c r="B34" s="654" t="s">
        <v>98</v>
      </c>
      <c r="C34" s="159">
        <f t="shared" si="2"/>
        <v>0</v>
      </c>
      <c r="D34" s="159"/>
      <c r="E34" s="165"/>
      <c r="F34" s="165"/>
      <c r="G34" s="596">
        <f t="shared" si="3"/>
        <v>0</v>
      </c>
      <c r="H34" s="159"/>
      <c r="I34" s="165"/>
      <c r="J34" s="166"/>
    </row>
    <row r="35" spans="2:10" ht="14.25">
      <c r="B35" s="654" t="s">
        <v>99</v>
      </c>
      <c r="C35" s="159">
        <f t="shared" si="2"/>
        <v>0</v>
      </c>
      <c r="D35" s="159"/>
      <c r="E35" s="165"/>
      <c r="F35" s="165"/>
      <c r="G35" s="596">
        <f t="shared" si="3"/>
        <v>0</v>
      </c>
      <c r="H35" s="159"/>
      <c r="I35" s="165"/>
      <c r="J35" s="166"/>
    </row>
    <row r="36" spans="2:10" ht="14.25">
      <c r="B36" s="654" t="s">
        <v>100</v>
      </c>
      <c r="C36" s="159">
        <f t="shared" si="2"/>
        <v>0</v>
      </c>
      <c r="D36" s="159"/>
      <c r="E36" s="165"/>
      <c r="F36" s="165"/>
      <c r="G36" s="596">
        <f t="shared" si="3"/>
        <v>0</v>
      </c>
      <c r="H36" s="159"/>
      <c r="I36" s="165"/>
      <c r="J36" s="166"/>
    </row>
    <row r="37" spans="2:10" ht="14.25">
      <c r="B37" s="654" t="s">
        <v>101</v>
      </c>
      <c r="C37" s="159">
        <f t="shared" si="2"/>
        <v>0</v>
      </c>
      <c r="D37" s="159"/>
      <c r="E37" s="165"/>
      <c r="F37" s="165"/>
      <c r="G37" s="596">
        <f t="shared" si="3"/>
        <v>0</v>
      </c>
      <c r="H37" s="159"/>
      <c r="I37" s="165"/>
      <c r="J37" s="166"/>
    </row>
    <row r="38" spans="2:10" ht="14.25">
      <c r="B38" s="654" t="s">
        <v>102</v>
      </c>
      <c r="C38" s="159">
        <f t="shared" si="2"/>
        <v>0</v>
      </c>
      <c r="D38" s="159"/>
      <c r="E38" s="165"/>
      <c r="F38" s="165"/>
      <c r="G38" s="596">
        <f t="shared" si="3"/>
        <v>0</v>
      </c>
      <c r="H38" s="159"/>
      <c r="I38" s="165"/>
      <c r="J38" s="166"/>
    </row>
    <row r="39" spans="2:10" ht="14.25">
      <c r="B39" s="654" t="s">
        <v>103</v>
      </c>
      <c r="C39" s="159">
        <f t="shared" si="2"/>
        <v>0</v>
      </c>
      <c r="D39" s="159"/>
      <c r="E39" s="165"/>
      <c r="F39" s="165"/>
      <c r="G39" s="596">
        <f t="shared" si="3"/>
        <v>0</v>
      </c>
      <c r="H39" s="159"/>
      <c r="I39" s="165"/>
      <c r="J39" s="166"/>
    </row>
    <row r="40" spans="2:10" ht="15" thickBot="1">
      <c r="B40" s="655" t="s">
        <v>104</v>
      </c>
      <c r="C40" s="638">
        <f t="shared" si="2"/>
        <v>0</v>
      </c>
      <c r="D40" s="638"/>
      <c r="E40" s="167"/>
      <c r="F40" s="167"/>
      <c r="G40" s="622">
        <f t="shared" si="3"/>
        <v>0</v>
      </c>
      <c r="H40" s="638"/>
      <c r="I40" s="167"/>
      <c r="J40" s="168"/>
    </row>
    <row r="41" spans="2:10" ht="13.5" thickBot="1">
      <c r="B41" s="656" t="s">
        <v>21</v>
      </c>
      <c r="C41" s="641">
        <f>SUM(C29:C40)</f>
        <v>0</v>
      </c>
      <c r="D41" s="641"/>
      <c r="E41" s="641"/>
      <c r="F41" s="641"/>
      <c r="G41" s="657">
        <f>SUM(G29:G40)</f>
        <v>0</v>
      </c>
      <c r="H41" s="641"/>
      <c r="I41" s="641"/>
      <c r="J41" s="642"/>
    </row>
    <row r="42" spans="2:10" ht="13.5" thickBot="1">
      <c r="B42" s="658" t="s">
        <v>105</v>
      </c>
      <c r="C42" s="661"/>
      <c r="D42" s="661"/>
      <c r="E42" s="661"/>
      <c r="F42" s="661"/>
      <c r="G42" s="665"/>
      <c r="H42" s="661"/>
      <c r="I42" s="661"/>
      <c r="J42" s="662"/>
    </row>
    <row r="51" ht="12.75">
      <c r="K51" s="7" t="s">
        <v>348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A25">
      <selection activeCell="Q2" sqref="Q2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50" t="s">
        <v>352</v>
      </c>
      <c r="U2" s="222"/>
    </row>
    <row r="4" ht="15.75">
      <c r="A4" s="223"/>
    </row>
    <row r="5" spans="1:21" ht="15.75">
      <c r="A5" s="223"/>
      <c r="B5" s="798" t="s">
        <v>256</v>
      </c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224"/>
      <c r="S5" s="224"/>
      <c r="T5" s="224"/>
      <c r="U5" s="224"/>
    </row>
    <row r="6" spans="4:17" ht="16.5" thickBot="1">
      <c r="D6" s="224"/>
      <c r="E6" s="224"/>
      <c r="F6" s="224"/>
      <c r="G6" s="224"/>
      <c r="Q6" s="222"/>
    </row>
    <row r="7" spans="2:17" ht="35.25" customHeight="1">
      <c r="B7" s="1008" t="s">
        <v>257</v>
      </c>
      <c r="C7" s="1010" t="s">
        <v>258</v>
      </c>
      <c r="D7" s="1012" t="s">
        <v>259</v>
      </c>
      <c r="E7" s="348" t="s">
        <v>260</v>
      </c>
      <c r="F7" s="1012" t="s">
        <v>412</v>
      </c>
      <c r="G7" s="1012" t="s">
        <v>825</v>
      </c>
      <c r="H7" s="1012" t="s">
        <v>261</v>
      </c>
      <c r="I7" s="1012" t="s">
        <v>262</v>
      </c>
      <c r="J7" s="1012" t="s">
        <v>263</v>
      </c>
      <c r="K7" s="1012" t="s">
        <v>264</v>
      </c>
      <c r="L7" s="1012" t="s">
        <v>265</v>
      </c>
      <c r="M7" s="1012" t="s">
        <v>266</v>
      </c>
      <c r="N7" s="1014" t="s">
        <v>826</v>
      </c>
      <c r="O7" s="1015"/>
      <c r="P7" s="1004" t="s">
        <v>827</v>
      </c>
      <c r="Q7" s="1006" t="s">
        <v>828</v>
      </c>
    </row>
    <row r="8" spans="2:17" ht="42.75" customHeight="1" thickBot="1">
      <c r="B8" s="1009"/>
      <c r="C8" s="1011"/>
      <c r="D8" s="1013"/>
      <c r="E8" s="349" t="s">
        <v>267</v>
      </c>
      <c r="F8" s="1013"/>
      <c r="G8" s="1013"/>
      <c r="H8" s="1013"/>
      <c r="I8" s="1013"/>
      <c r="J8" s="1013"/>
      <c r="K8" s="1013"/>
      <c r="L8" s="1013"/>
      <c r="M8" s="1013"/>
      <c r="N8" s="350" t="s">
        <v>268</v>
      </c>
      <c r="O8" s="350" t="s">
        <v>269</v>
      </c>
      <c r="P8" s="1005"/>
      <c r="Q8" s="1007"/>
    </row>
    <row r="9" spans="2:17" ht="19.5" customHeight="1">
      <c r="B9" s="351" t="s">
        <v>270</v>
      </c>
      <c r="C9" s="352"/>
      <c r="D9" s="353"/>
      <c r="E9" s="353"/>
      <c r="F9" s="174"/>
      <c r="G9" s="174"/>
      <c r="H9" s="354"/>
      <c r="I9" s="354"/>
      <c r="J9" s="354"/>
      <c r="K9" s="354"/>
      <c r="L9" s="354"/>
      <c r="M9" s="354"/>
      <c r="N9" s="174"/>
      <c r="O9" s="355"/>
      <c r="P9" s="174"/>
      <c r="Q9" s="219"/>
    </row>
    <row r="10" spans="2:17" ht="19.5" customHeight="1">
      <c r="B10" s="356" t="s">
        <v>271</v>
      </c>
      <c r="C10" s="357"/>
      <c r="D10" s="358"/>
      <c r="E10" s="358"/>
      <c r="F10" s="165"/>
      <c r="G10" s="359"/>
      <c r="H10" s="358"/>
      <c r="I10" s="358"/>
      <c r="J10" s="358"/>
      <c r="K10" s="358"/>
      <c r="L10" s="358"/>
      <c r="M10" s="358"/>
      <c r="N10" s="217"/>
      <c r="O10" s="359"/>
      <c r="P10" s="165"/>
      <c r="Q10" s="166"/>
    </row>
    <row r="11" spans="2:17" ht="19.5" customHeight="1">
      <c r="B11" s="356" t="s">
        <v>271</v>
      </c>
      <c r="C11" s="357"/>
      <c r="D11" s="358"/>
      <c r="E11" s="358"/>
      <c r="F11" s="165"/>
      <c r="G11" s="359"/>
      <c r="H11" s="358"/>
      <c r="I11" s="358"/>
      <c r="J11" s="358"/>
      <c r="K11" s="358"/>
      <c r="L11" s="358"/>
      <c r="M11" s="358"/>
      <c r="N11" s="217"/>
      <c r="O11" s="359"/>
      <c r="P11" s="165"/>
      <c r="Q11" s="166"/>
    </row>
    <row r="12" spans="2:17" ht="19.5" customHeight="1">
      <c r="B12" s="356" t="s">
        <v>271</v>
      </c>
      <c r="C12" s="357"/>
      <c r="D12" s="358"/>
      <c r="E12" s="358"/>
      <c r="F12" s="165"/>
      <c r="G12" s="359"/>
      <c r="H12" s="358"/>
      <c r="I12" s="358"/>
      <c r="J12" s="358"/>
      <c r="K12" s="358"/>
      <c r="L12" s="358"/>
      <c r="M12" s="358"/>
      <c r="N12" s="217"/>
      <c r="O12" s="359"/>
      <c r="P12" s="165"/>
      <c r="Q12" s="166"/>
    </row>
    <row r="13" spans="2:17" ht="19.5" customHeight="1">
      <c r="B13" s="356" t="s">
        <v>271</v>
      </c>
      <c r="C13" s="357"/>
      <c r="D13" s="358"/>
      <c r="E13" s="358"/>
      <c r="F13" s="165"/>
      <c r="G13" s="359"/>
      <c r="H13" s="358"/>
      <c r="I13" s="358"/>
      <c r="J13" s="358"/>
      <c r="K13" s="358"/>
      <c r="L13" s="358"/>
      <c r="M13" s="358"/>
      <c r="N13" s="217"/>
      <c r="O13" s="359"/>
      <c r="P13" s="165"/>
      <c r="Q13" s="166"/>
    </row>
    <row r="14" spans="2:17" ht="19.5" customHeight="1">
      <c r="B14" s="356" t="s">
        <v>271</v>
      </c>
      <c r="C14" s="357"/>
      <c r="D14" s="358"/>
      <c r="E14" s="358"/>
      <c r="F14" s="165"/>
      <c r="G14" s="359"/>
      <c r="H14" s="358"/>
      <c r="I14" s="358"/>
      <c r="J14" s="358"/>
      <c r="K14" s="358"/>
      <c r="L14" s="358"/>
      <c r="M14" s="358"/>
      <c r="N14" s="217"/>
      <c r="O14" s="359"/>
      <c r="P14" s="165"/>
      <c r="Q14" s="166"/>
    </row>
    <row r="15" spans="2:17" ht="19.5" customHeight="1">
      <c r="B15" s="360" t="s">
        <v>272</v>
      </c>
      <c r="C15" s="357"/>
      <c r="D15" s="358"/>
      <c r="E15" s="358"/>
      <c r="F15" s="165"/>
      <c r="G15" s="359"/>
      <c r="H15" s="358"/>
      <c r="I15" s="358"/>
      <c r="J15" s="358"/>
      <c r="K15" s="358"/>
      <c r="L15" s="358"/>
      <c r="M15" s="358"/>
      <c r="N15" s="217"/>
      <c r="O15" s="359"/>
      <c r="P15" s="165"/>
      <c r="Q15" s="166"/>
    </row>
    <row r="16" spans="2:17" ht="19.5" customHeight="1">
      <c r="B16" s="356" t="s">
        <v>271</v>
      </c>
      <c r="C16" s="357"/>
      <c r="D16" s="358"/>
      <c r="E16" s="358"/>
      <c r="F16" s="165"/>
      <c r="G16" s="359"/>
      <c r="H16" s="358"/>
      <c r="I16" s="358"/>
      <c r="J16" s="358"/>
      <c r="K16" s="358"/>
      <c r="L16" s="358"/>
      <c r="M16" s="358"/>
      <c r="N16" s="217"/>
      <c r="O16" s="359"/>
      <c r="P16" s="165"/>
      <c r="Q16" s="166"/>
    </row>
    <row r="17" spans="2:17" ht="19.5" customHeight="1">
      <c r="B17" s="356" t="s">
        <v>271</v>
      </c>
      <c r="C17" s="357"/>
      <c r="D17" s="358"/>
      <c r="E17" s="358"/>
      <c r="F17" s="165"/>
      <c r="G17" s="359"/>
      <c r="H17" s="358"/>
      <c r="I17" s="358"/>
      <c r="J17" s="358"/>
      <c r="K17" s="358"/>
      <c r="L17" s="358"/>
      <c r="M17" s="358"/>
      <c r="N17" s="217"/>
      <c r="O17" s="359"/>
      <c r="P17" s="165"/>
      <c r="Q17" s="166"/>
    </row>
    <row r="18" spans="2:17" ht="19.5" customHeight="1">
      <c r="B18" s="356" t="s">
        <v>271</v>
      </c>
      <c r="C18" s="357"/>
      <c r="D18" s="358"/>
      <c r="E18" s="358"/>
      <c r="F18" s="165"/>
      <c r="G18" s="359"/>
      <c r="H18" s="358"/>
      <c r="I18" s="358"/>
      <c r="J18" s="358"/>
      <c r="K18" s="358"/>
      <c r="L18" s="358"/>
      <c r="M18" s="358"/>
      <c r="N18" s="217"/>
      <c r="O18" s="359"/>
      <c r="P18" s="165"/>
      <c r="Q18" s="166"/>
    </row>
    <row r="19" spans="2:17" ht="19.5" customHeight="1">
      <c r="B19" s="356" t="s">
        <v>271</v>
      </c>
      <c r="C19" s="357"/>
      <c r="D19" s="358"/>
      <c r="E19" s="358"/>
      <c r="F19" s="165"/>
      <c r="G19" s="359"/>
      <c r="H19" s="358"/>
      <c r="I19" s="358"/>
      <c r="J19" s="358"/>
      <c r="K19" s="358"/>
      <c r="L19" s="358"/>
      <c r="M19" s="358"/>
      <c r="N19" s="217"/>
      <c r="O19" s="359"/>
      <c r="P19" s="165"/>
      <c r="Q19" s="166"/>
    </row>
    <row r="20" spans="2:17" ht="19.5" customHeight="1" thickBot="1">
      <c r="B20" s="188" t="s">
        <v>271</v>
      </c>
      <c r="C20" s="361"/>
      <c r="D20" s="362"/>
      <c r="E20" s="362"/>
      <c r="F20" s="218"/>
      <c r="G20" s="363"/>
      <c r="H20" s="362"/>
      <c r="I20" s="362"/>
      <c r="J20" s="362"/>
      <c r="K20" s="362"/>
      <c r="L20" s="362"/>
      <c r="M20" s="362"/>
      <c r="N20" s="364"/>
      <c r="O20" s="167"/>
      <c r="P20" s="167"/>
      <c r="Q20" s="168"/>
    </row>
    <row r="21" spans="2:17" ht="19.5" customHeight="1" thickBot="1">
      <c r="B21" s="1016" t="s">
        <v>273</v>
      </c>
      <c r="C21" s="1017"/>
      <c r="D21" s="1017"/>
      <c r="E21" s="1018"/>
      <c r="F21" s="365"/>
      <c r="G21" s="366"/>
      <c r="H21" s="367"/>
      <c r="I21" s="368"/>
      <c r="J21" s="368"/>
      <c r="K21" s="368"/>
      <c r="L21" s="368"/>
      <c r="M21" s="369"/>
      <c r="N21" s="370"/>
      <c r="O21" s="371"/>
      <c r="P21" s="365"/>
      <c r="Q21" s="366"/>
    </row>
    <row r="22" spans="2:17" ht="19.5" customHeight="1" thickBot="1">
      <c r="B22" s="1016" t="s">
        <v>274</v>
      </c>
      <c r="C22" s="1017"/>
      <c r="D22" s="1017"/>
      <c r="E22" s="1018"/>
      <c r="F22" s="372"/>
      <c r="G22" s="373"/>
      <c r="H22" s="313"/>
      <c r="I22" s="313"/>
      <c r="J22" s="313"/>
      <c r="K22" s="313"/>
      <c r="L22" s="313"/>
      <c r="M22" s="313"/>
      <c r="N22" s="313"/>
      <c r="O22" s="374"/>
      <c r="P22" s="375"/>
      <c r="Q22" s="376"/>
    </row>
    <row r="23" spans="2:17" ht="19.5" customHeight="1" thickBot="1">
      <c r="B23" s="1016" t="s">
        <v>275</v>
      </c>
      <c r="C23" s="1017"/>
      <c r="D23" s="1017"/>
      <c r="E23" s="1018"/>
      <c r="F23" s="377"/>
      <c r="G23" s="378"/>
      <c r="H23" s="313"/>
      <c r="I23" s="313"/>
      <c r="J23" s="313"/>
      <c r="K23" s="313"/>
      <c r="L23" s="313"/>
      <c r="M23" s="313"/>
      <c r="N23" s="313"/>
      <c r="O23" s="374"/>
      <c r="P23" s="379"/>
      <c r="Q23" s="380"/>
    </row>
    <row r="24" spans="8:13" ht="15">
      <c r="H24" s="244"/>
      <c r="I24" s="244"/>
      <c r="J24" s="244"/>
      <c r="K24" s="244"/>
      <c r="L24" s="244"/>
      <c r="M24" s="244"/>
    </row>
    <row r="25" spans="2:13" ht="15">
      <c r="B25" s="255"/>
      <c r="C25" s="255"/>
      <c r="H25" s="244"/>
      <c r="I25" s="244"/>
      <c r="J25" s="244"/>
      <c r="K25" s="244"/>
      <c r="L25" s="244"/>
      <c r="M25" s="244"/>
    </row>
    <row r="26" spans="8:13" ht="15">
      <c r="H26" s="244"/>
      <c r="I26" s="244"/>
      <c r="J26" s="244"/>
      <c r="K26" s="244"/>
      <c r="L26" s="244"/>
      <c r="M26" s="244"/>
    </row>
  </sheetData>
  <sheetProtection/>
  <mergeCells count="18"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80"/>
  <sheetViews>
    <sheetView showGridLines="0" zoomScalePageLayoutView="0" workbookViewId="0" topLeftCell="A73">
      <selection activeCell="M46" sqref="M46"/>
    </sheetView>
  </sheetViews>
  <sheetFormatPr defaultColWidth="9.140625" defaultRowHeight="12.75"/>
  <cols>
    <col min="1" max="1" width="5.7109375" style="4" customWidth="1"/>
    <col min="2" max="2" width="12.7109375" style="4" customWidth="1"/>
    <col min="3" max="3" width="42.00390625" style="4" customWidth="1"/>
    <col min="4" max="8" width="20.7109375" style="4" customWidth="1"/>
    <col min="9" max="9" width="1.7109375" style="4" customWidth="1"/>
    <col min="10" max="10" width="12.57421875" style="4" customWidth="1"/>
    <col min="11" max="11" width="12.00390625" style="4" customWidth="1"/>
    <col min="12" max="12" width="10.8515625" style="4" customWidth="1"/>
    <col min="13" max="13" width="11.8515625" style="4" customWidth="1"/>
    <col min="14" max="14" width="12.140625" style="4" customWidth="1"/>
    <col min="15" max="15" width="13.28125" style="4" customWidth="1"/>
    <col min="16" max="16384" width="9.140625" style="4" customWidth="1"/>
  </cols>
  <sheetData>
    <row r="1" spans="7:8" ht="15.75">
      <c r="G1" s="50"/>
      <c r="H1" s="50" t="s">
        <v>354</v>
      </c>
    </row>
    <row r="2" spans="2:7" ht="15.75">
      <c r="B2" s="381"/>
      <c r="C2" s="382"/>
      <c r="D2" s="382"/>
      <c r="E2" s="382"/>
      <c r="F2" s="382"/>
      <c r="G2" s="382"/>
    </row>
    <row r="3" spans="2:8" ht="23.25" customHeight="1">
      <c r="B3" s="1019" t="s">
        <v>384</v>
      </c>
      <c r="C3" s="1019"/>
      <c r="D3" s="1019"/>
      <c r="E3" s="1019"/>
      <c r="F3" s="1019"/>
      <c r="G3" s="1019"/>
      <c r="H3" s="1019"/>
    </row>
    <row r="4" spans="2:7" ht="15.75" customHeight="1">
      <c r="B4" s="383"/>
      <c r="C4" s="383"/>
      <c r="D4" s="383"/>
      <c r="E4" s="383"/>
      <c r="F4" s="384"/>
      <c r="G4" s="384"/>
    </row>
    <row r="5" spans="2:8" ht="15.75" thickBot="1">
      <c r="B5" s="383"/>
      <c r="C5" s="383"/>
      <c r="D5" s="385"/>
      <c r="E5" s="383"/>
      <c r="F5" s="383"/>
      <c r="H5" s="386" t="s">
        <v>45</v>
      </c>
    </row>
    <row r="6" spans="2:8" ht="32.25" customHeight="1">
      <c r="B6" s="1020" t="s">
        <v>2</v>
      </c>
      <c r="C6" s="1022" t="s">
        <v>81</v>
      </c>
      <c r="D6" s="1024" t="s">
        <v>834</v>
      </c>
      <c r="E6" s="911" t="s">
        <v>799</v>
      </c>
      <c r="F6" s="911" t="s">
        <v>781</v>
      </c>
      <c r="G6" s="911" t="s">
        <v>782</v>
      </c>
      <c r="H6" s="922" t="s">
        <v>794</v>
      </c>
    </row>
    <row r="7" spans="2:9" ht="29.25" customHeight="1" thickBot="1">
      <c r="B7" s="1021"/>
      <c r="C7" s="1023"/>
      <c r="D7" s="1025"/>
      <c r="E7" s="912" t="s">
        <v>378</v>
      </c>
      <c r="F7" s="912" t="s">
        <v>379</v>
      </c>
      <c r="G7" s="912" t="s">
        <v>380</v>
      </c>
      <c r="H7" s="923" t="s">
        <v>381</v>
      </c>
      <c r="I7" s="244"/>
    </row>
    <row r="8" spans="1:9" ht="19.5" customHeight="1">
      <c r="A8" s="244"/>
      <c r="B8" s="387"/>
      <c r="C8" s="1031" t="s">
        <v>34</v>
      </c>
      <c r="D8" s="1032"/>
      <c r="E8" s="1032"/>
      <c r="F8" s="1032"/>
      <c r="G8" s="1032"/>
      <c r="H8" s="1033"/>
      <c r="I8" s="244"/>
    </row>
    <row r="9" spans="2:9" ht="19.5" customHeight="1">
      <c r="B9" s="754" t="s">
        <v>65</v>
      </c>
      <c r="C9" s="755" t="s">
        <v>893</v>
      </c>
      <c r="D9" s="756">
        <v>180000</v>
      </c>
      <c r="E9" s="154"/>
      <c r="F9" s="154"/>
      <c r="G9" s="154"/>
      <c r="H9" s="155">
        <v>190000</v>
      </c>
      <c r="I9" s="244"/>
    </row>
    <row r="10" spans="2:9" ht="19.5" customHeight="1">
      <c r="B10" s="754" t="s">
        <v>68</v>
      </c>
      <c r="C10" s="755" t="s">
        <v>894</v>
      </c>
      <c r="D10" s="756"/>
      <c r="E10" s="154"/>
      <c r="F10" s="154"/>
      <c r="G10" s="154"/>
      <c r="H10" s="155">
        <v>90000</v>
      </c>
      <c r="I10" s="244"/>
    </row>
    <row r="11" spans="2:9" ht="19.5" customHeight="1">
      <c r="B11" s="754" t="s">
        <v>69</v>
      </c>
      <c r="C11" s="755" t="s">
        <v>895</v>
      </c>
      <c r="D11" s="756"/>
      <c r="E11" s="154"/>
      <c r="F11" s="154"/>
      <c r="G11" s="154"/>
      <c r="H11" s="155">
        <v>100000</v>
      </c>
      <c r="I11" s="244"/>
    </row>
    <row r="12" spans="2:9" ht="19.5" customHeight="1">
      <c r="B12" s="754" t="s">
        <v>73</v>
      </c>
      <c r="C12" s="755" t="s">
        <v>896</v>
      </c>
      <c r="D12" s="756"/>
      <c r="E12" s="154"/>
      <c r="F12" s="154"/>
      <c r="G12" s="154"/>
      <c r="H12" s="155">
        <v>50000</v>
      </c>
      <c r="I12" s="244"/>
    </row>
    <row r="13" spans="2:9" ht="19.5" customHeight="1">
      <c r="B13" s="754" t="s">
        <v>74</v>
      </c>
      <c r="C13" s="755" t="s">
        <v>897</v>
      </c>
      <c r="D13" s="756"/>
      <c r="E13" s="154"/>
      <c r="F13" s="154"/>
      <c r="G13" s="154"/>
      <c r="H13" s="155">
        <v>200000</v>
      </c>
      <c r="I13" s="244"/>
    </row>
    <row r="14" spans="2:9" ht="19.5" customHeight="1">
      <c r="B14" s="754" t="s">
        <v>75</v>
      </c>
      <c r="C14" s="757" t="s">
        <v>898</v>
      </c>
      <c r="D14" s="756"/>
      <c r="E14" s="154"/>
      <c r="F14" s="154"/>
      <c r="G14" s="154"/>
      <c r="H14" s="155">
        <v>320000</v>
      </c>
      <c r="I14" s="244"/>
    </row>
    <row r="15" spans="2:9" ht="19.5" customHeight="1">
      <c r="B15" s="754" t="s">
        <v>76</v>
      </c>
      <c r="C15" s="757" t="s">
        <v>899</v>
      </c>
      <c r="D15" s="756">
        <v>400000</v>
      </c>
      <c r="E15" s="154"/>
      <c r="F15" s="154"/>
      <c r="G15" s="154"/>
      <c r="H15" s="155">
        <v>400000</v>
      </c>
      <c r="I15" s="244"/>
    </row>
    <row r="16" spans="2:9" ht="19.5" customHeight="1">
      <c r="B16" s="754" t="s">
        <v>120</v>
      </c>
      <c r="C16" s="757" t="s">
        <v>900</v>
      </c>
      <c r="D16" s="756">
        <v>300000</v>
      </c>
      <c r="E16" s="154"/>
      <c r="F16" s="154"/>
      <c r="G16" s="154"/>
      <c r="H16" s="155">
        <v>300000</v>
      </c>
      <c r="I16" s="244"/>
    </row>
    <row r="17" spans="2:9" s="251" customFormat="1" ht="19.5" customHeight="1">
      <c r="B17" s="758" t="s">
        <v>77</v>
      </c>
      <c r="C17" s="759" t="s">
        <v>901</v>
      </c>
      <c r="D17" s="756">
        <v>900000</v>
      </c>
      <c r="E17" s="760"/>
      <c r="F17" s="760"/>
      <c r="G17" s="760"/>
      <c r="H17" s="761">
        <v>990000</v>
      </c>
      <c r="I17" s="255"/>
    </row>
    <row r="18" spans="2:9" ht="19.5" customHeight="1">
      <c r="B18" s="762" t="s">
        <v>78</v>
      </c>
      <c r="C18" s="757" t="s">
        <v>902</v>
      </c>
      <c r="D18" s="763">
        <v>2000000</v>
      </c>
      <c r="E18" s="210"/>
      <c r="F18" s="210"/>
      <c r="G18" s="210"/>
      <c r="H18" s="211">
        <v>2000000</v>
      </c>
      <c r="I18" s="244"/>
    </row>
    <row r="19" spans="2:9" ht="19.5" customHeight="1">
      <c r="B19" s="762" t="s">
        <v>79</v>
      </c>
      <c r="C19" s="757" t="s">
        <v>903</v>
      </c>
      <c r="D19" s="763">
        <v>5140000</v>
      </c>
      <c r="E19" s="210"/>
      <c r="F19" s="210"/>
      <c r="G19" s="210"/>
      <c r="H19" s="211">
        <v>5600000</v>
      </c>
      <c r="I19" s="244"/>
    </row>
    <row r="20" spans="2:9" ht="19.5" customHeight="1">
      <c r="B20" s="762" t="s">
        <v>80</v>
      </c>
      <c r="C20" s="757" t="s">
        <v>904</v>
      </c>
      <c r="D20" s="763"/>
      <c r="E20" s="210"/>
      <c r="F20" s="210"/>
      <c r="G20" s="210"/>
      <c r="H20" s="211">
        <v>400000</v>
      </c>
      <c r="I20" s="244"/>
    </row>
    <row r="21" spans="2:9" ht="14.25" customHeight="1">
      <c r="B21" s="762" t="s">
        <v>107</v>
      </c>
      <c r="C21" s="755" t="s">
        <v>905</v>
      </c>
      <c r="D21" s="763">
        <v>600000</v>
      </c>
      <c r="E21" s="210"/>
      <c r="F21" s="210"/>
      <c r="G21" s="210"/>
      <c r="H21" s="211">
        <v>700000</v>
      </c>
      <c r="I21" s="244"/>
    </row>
    <row r="22" spans="2:9" ht="19.5" customHeight="1">
      <c r="B22" s="762" t="s">
        <v>38</v>
      </c>
      <c r="C22" s="757" t="s">
        <v>906</v>
      </c>
      <c r="D22" s="763"/>
      <c r="E22" s="210"/>
      <c r="F22" s="210"/>
      <c r="G22" s="210"/>
      <c r="H22" s="211">
        <v>900000</v>
      </c>
      <c r="I22" s="244"/>
    </row>
    <row r="23" spans="2:9" ht="19.5" customHeight="1">
      <c r="B23" s="762" t="s">
        <v>108</v>
      </c>
      <c r="C23" s="757" t="s">
        <v>907</v>
      </c>
      <c r="D23" s="763">
        <v>118500</v>
      </c>
      <c r="E23" s="210"/>
      <c r="F23" s="210"/>
      <c r="G23" s="210"/>
      <c r="H23" s="211">
        <v>600000</v>
      </c>
      <c r="I23" s="244"/>
    </row>
    <row r="24" spans="2:9" ht="19.5" customHeight="1">
      <c r="B24" s="762" t="s">
        <v>121</v>
      </c>
      <c r="C24" s="757" t="s">
        <v>908</v>
      </c>
      <c r="D24" s="763"/>
      <c r="E24" s="210"/>
      <c r="F24" s="210"/>
      <c r="G24" s="210"/>
      <c r="H24" s="211">
        <v>2000000</v>
      </c>
      <c r="I24" s="244"/>
    </row>
    <row r="25" spans="2:9" ht="19.5" customHeight="1">
      <c r="B25" s="762" t="s">
        <v>122</v>
      </c>
      <c r="C25" s="757" t="s">
        <v>909</v>
      </c>
      <c r="D25" s="763">
        <v>2100000</v>
      </c>
      <c r="E25" s="210"/>
      <c r="F25" s="210"/>
      <c r="G25" s="210"/>
      <c r="H25" s="211">
        <v>2260000</v>
      </c>
      <c r="I25" s="244"/>
    </row>
    <row r="26" spans="2:9" ht="19.5" customHeight="1">
      <c r="B26" s="762" t="s">
        <v>123</v>
      </c>
      <c r="C26" s="757" t="s">
        <v>910</v>
      </c>
      <c r="D26" s="763">
        <v>650000</v>
      </c>
      <c r="E26" s="210"/>
      <c r="F26" s="210"/>
      <c r="G26" s="210"/>
      <c r="H26" s="211">
        <v>700000</v>
      </c>
      <c r="I26" s="244"/>
    </row>
    <row r="27" spans="2:9" ht="19.5" customHeight="1">
      <c r="B27" s="762" t="s">
        <v>124</v>
      </c>
      <c r="C27" s="757" t="s">
        <v>911</v>
      </c>
      <c r="D27" s="763">
        <v>300000</v>
      </c>
      <c r="E27" s="210"/>
      <c r="F27" s="210"/>
      <c r="G27" s="210"/>
      <c r="H27" s="211">
        <v>500000</v>
      </c>
      <c r="I27" s="244"/>
    </row>
    <row r="28" spans="2:9" ht="19.5" customHeight="1">
      <c r="B28" s="762" t="s">
        <v>125</v>
      </c>
      <c r="C28" s="757" t="s">
        <v>912</v>
      </c>
      <c r="D28" s="763">
        <v>100000</v>
      </c>
      <c r="E28" s="210"/>
      <c r="F28" s="210"/>
      <c r="G28" s="210"/>
      <c r="H28" s="211">
        <v>250000</v>
      </c>
      <c r="I28" s="244"/>
    </row>
    <row r="29" spans="2:9" ht="19.5" customHeight="1">
      <c r="B29" s="762" t="s">
        <v>109</v>
      </c>
      <c r="C29" s="757" t="s">
        <v>913</v>
      </c>
      <c r="D29" s="763"/>
      <c r="E29" s="210"/>
      <c r="F29" s="210"/>
      <c r="G29" s="210"/>
      <c r="H29" s="211">
        <v>19000000</v>
      </c>
      <c r="I29" s="244"/>
    </row>
    <row r="30" spans="2:9" ht="19.5" customHeight="1">
      <c r="B30" s="762" t="s">
        <v>110</v>
      </c>
      <c r="C30" s="757" t="s">
        <v>914</v>
      </c>
      <c r="D30" s="763"/>
      <c r="E30" s="210"/>
      <c r="F30" s="210"/>
      <c r="G30" s="210"/>
      <c r="H30" s="211">
        <v>500000</v>
      </c>
      <c r="I30" s="244"/>
    </row>
    <row r="31" spans="2:9" ht="19.5" customHeight="1">
      <c r="B31" s="762" t="s">
        <v>197</v>
      </c>
      <c r="C31" s="757" t="s">
        <v>915</v>
      </c>
      <c r="D31" s="763">
        <v>450000</v>
      </c>
      <c r="E31" s="210"/>
      <c r="F31" s="210"/>
      <c r="G31" s="210"/>
      <c r="H31" s="211">
        <v>600000</v>
      </c>
      <c r="I31" s="244"/>
    </row>
    <row r="32" spans="2:9" ht="34.5" customHeight="1">
      <c r="B32" s="762" t="s">
        <v>39</v>
      </c>
      <c r="C32" s="755" t="s">
        <v>916</v>
      </c>
      <c r="D32" s="763"/>
      <c r="E32" s="210"/>
      <c r="F32" s="210"/>
      <c r="G32" s="210"/>
      <c r="H32" s="211">
        <v>990000</v>
      </c>
      <c r="I32" s="244"/>
    </row>
    <row r="33" spans="2:9" ht="31.5" customHeight="1">
      <c r="B33" s="762" t="s">
        <v>126</v>
      </c>
      <c r="C33" s="764" t="s">
        <v>917</v>
      </c>
      <c r="D33" s="763"/>
      <c r="E33" s="210"/>
      <c r="F33" s="210"/>
      <c r="G33" s="210"/>
      <c r="H33" s="211">
        <v>50000</v>
      </c>
      <c r="I33" s="244"/>
    </row>
    <row r="34" spans="2:9" ht="18.75" customHeight="1">
      <c r="B34" s="765" t="s">
        <v>127</v>
      </c>
      <c r="C34" s="755" t="s">
        <v>918</v>
      </c>
      <c r="D34" s="766">
        <v>90000</v>
      </c>
      <c r="E34" s="767"/>
      <c r="F34" s="767"/>
      <c r="G34" s="767"/>
      <c r="H34" s="767">
        <v>100000</v>
      </c>
      <c r="I34" s="244"/>
    </row>
    <row r="35" spans="2:9" ht="22.5" customHeight="1">
      <c r="B35" s="768" t="s">
        <v>111</v>
      </c>
      <c r="C35" s="755" t="s">
        <v>919</v>
      </c>
      <c r="D35" s="388">
        <v>500000</v>
      </c>
      <c r="E35" s="154"/>
      <c r="F35" s="154"/>
      <c r="G35" s="154"/>
      <c r="H35" s="154">
        <v>600000</v>
      </c>
      <c r="I35" s="244"/>
    </row>
    <row r="36" spans="2:9" ht="20.25" customHeight="1">
      <c r="B36" s="768" t="s">
        <v>128</v>
      </c>
      <c r="C36" s="755" t="s">
        <v>920</v>
      </c>
      <c r="D36" s="388">
        <v>100000</v>
      </c>
      <c r="E36" s="154"/>
      <c r="F36" s="154"/>
      <c r="G36" s="154"/>
      <c r="H36" s="154">
        <v>150000</v>
      </c>
      <c r="I36" s="244"/>
    </row>
    <row r="37" spans="2:9" ht="19.5" customHeight="1" thickBot="1">
      <c r="B37" s="769"/>
      <c r="C37" s="770" t="s">
        <v>278</v>
      </c>
      <c r="D37" s="771"/>
      <c r="E37" s="772"/>
      <c r="F37" s="772"/>
      <c r="G37" s="772"/>
      <c r="H37" s="773">
        <f>SUM(H9:H36)</f>
        <v>40540000</v>
      </c>
      <c r="I37" s="244"/>
    </row>
    <row r="38" spans="1:9" ht="19.5" customHeight="1">
      <c r="A38" s="244"/>
      <c r="B38" s="390"/>
      <c r="C38" s="1026" t="s">
        <v>35</v>
      </c>
      <c r="D38" s="1027"/>
      <c r="E38" s="1027"/>
      <c r="F38" s="1027"/>
      <c r="G38" s="1027"/>
      <c r="H38" s="1028"/>
      <c r="I38" s="244"/>
    </row>
    <row r="39" spans="1:9" ht="19.5" customHeight="1">
      <c r="A39" s="244"/>
      <c r="B39" s="754" t="s">
        <v>65</v>
      </c>
      <c r="C39" s="755" t="s">
        <v>921</v>
      </c>
      <c r="D39" s="756"/>
      <c r="E39" s="154"/>
      <c r="F39" s="154"/>
      <c r="G39" s="154"/>
      <c r="H39" s="155">
        <v>500000</v>
      </c>
      <c r="I39" s="244"/>
    </row>
    <row r="40" spans="2:9" ht="33.75" customHeight="1">
      <c r="B40" s="754" t="s">
        <v>68</v>
      </c>
      <c r="C40" s="755" t="s">
        <v>922</v>
      </c>
      <c r="D40" s="756">
        <v>300000</v>
      </c>
      <c r="E40" s="154"/>
      <c r="F40" s="154"/>
      <c r="G40" s="154"/>
      <c r="H40" s="155">
        <v>300000</v>
      </c>
      <c r="I40" s="244"/>
    </row>
    <row r="41" spans="2:9" ht="19.5" customHeight="1">
      <c r="B41" s="754" t="s">
        <v>69</v>
      </c>
      <c r="C41" s="755" t="s">
        <v>923</v>
      </c>
      <c r="D41" s="756">
        <v>500000</v>
      </c>
      <c r="E41" s="154"/>
      <c r="F41" s="154"/>
      <c r="G41" s="154"/>
      <c r="H41" s="155">
        <v>500000</v>
      </c>
      <c r="I41" s="244"/>
    </row>
    <row r="42" spans="2:9" s="251" customFormat="1" ht="19.5" customHeight="1">
      <c r="B42" s="758" t="s">
        <v>73</v>
      </c>
      <c r="C42" s="774" t="s">
        <v>924</v>
      </c>
      <c r="D42" s="756">
        <v>480000</v>
      </c>
      <c r="E42" s="760"/>
      <c r="F42" s="760"/>
      <c r="G42" s="760"/>
      <c r="H42" s="761">
        <v>200000</v>
      </c>
      <c r="I42" s="255"/>
    </row>
    <row r="43" spans="2:9" ht="19.5" customHeight="1">
      <c r="B43" s="754" t="s">
        <v>74</v>
      </c>
      <c r="C43" s="757" t="s">
        <v>925</v>
      </c>
      <c r="D43" s="756"/>
      <c r="E43" s="154"/>
      <c r="F43" s="154"/>
      <c r="G43" s="154"/>
      <c r="H43" s="155">
        <v>150000</v>
      </c>
      <c r="I43" s="244"/>
    </row>
    <row r="44" spans="2:9" ht="19.5" customHeight="1">
      <c r="B44" s="754" t="s">
        <v>75</v>
      </c>
      <c r="C44" s="757" t="s">
        <v>926</v>
      </c>
      <c r="D44" s="756"/>
      <c r="E44" s="154"/>
      <c r="F44" s="154"/>
      <c r="G44" s="154"/>
      <c r="H44" s="155">
        <v>90000</v>
      </c>
      <c r="I44" s="244"/>
    </row>
    <row r="45" spans="2:9" ht="19.5" customHeight="1">
      <c r="B45" s="754" t="s">
        <v>76</v>
      </c>
      <c r="C45" s="757" t="s">
        <v>927</v>
      </c>
      <c r="D45" s="756"/>
      <c r="E45" s="154"/>
      <c r="F45" s="154"/>
      <c r="G45" s="154"/>
      <c r="H45" s="155">
        <v>100000</v>
      </c>
      <c r="I45" s="244"/>
    </row>
    <row r="46" spans="2:9" ht="30" customHeight="1">
      <c r="B46" s="754" t="s">
        <v>120</v>
      </c>
      <c r="C46" s="757" t="s">
        <v>928</v>
      </c>
      <c r="D46" s="756"/>
      <c r="E46" s="154"/>
      <c r="F46" s="154"/>
      <c r="G46" s="154"/>
      <c r="H46" s="155">
        <v>1000000</v>
      </c>
      <c r="I46" s="244"/>
    </row>
    <row r="47" spans="2:9" ht="33.75" customHeight="1">
      <c r="B47" s="754" t="s">
        <v>77</v>
      </c>
      <c r="C47" s="757" t="s">
        <v>929</v>
      </c>
      <c r="D47" s="756">
        <v>432000</v>
      </c>
      <c r="E47" s="154"/>
      <c r="F47" s="154"/>
      <c r="G47" s="154"/>
      <c r="H47" s="155">
        <v>450000</v>
      </c>
      <c r="I47" s="244"/>
    </row>
    <row r="48" spans="2:9" ht="35.25" customHeight="1">
      <c r="B48" s="762" t="s">
        <v>78</v>
      </c>
      <c r="C48" s="757" t="s">
        <v>930</v>
      </c>
      <c r="D48" s="763">
        <v>700000</v>
      </c>
      <c r="E48" s="210"/>
      <c r="F48" s="210"/>
      <c r="G48" s="210"/>
      <c r="H48" s="211">
        <v>800000</v>
      </c>
      <c r="I48" s="244"/>
    </row>
    <row r="49" spans="2:9" ht="19.5" customHeight="1">
      <c r="B49" s="762" t="s">
        <v>79</v>
      </c>
      <c r="C49" s="757" t="s">
        <v>931</v>
      </c>
      <c r="D49" s="763">
        <v>900000</v>
      </c>
      <c r="E49" s="210"/>
      <c r="F49" s="210"/>
      <c r="G49" s="210"/>
      <c r="H49" s="211">
        <v>600000</v>
      </c>
      <c r="I49" s="244"/>
    </row>
    <row r="50" spans="2:9" ht="19.5" customHeight="1">
      <c r="B50" s="762" t="s">
        <v>80</v>
      </c>
      <c r="C50" s="757" t="s">
        <v>932</v>
      </c>
      <c r="D50" s="763">
        <v>2500000</v>
      </c>
      <c r="E50" s="210"/>
      <c r="F50" s="210"/>
      <c r="G50" s="210"/>
      <c r="H50" s="211">
        <v>2500000</v>
      </c>
      <c r="I50" s="244"/>
    </row>
    <row r="51" spans="2:9" ht="19.5" customHeight="1">
      <c r="B51" s="762" t="s">
        <v>107</v>
      </c>
      <c r="C51" s="757" t="s">
        <v>933</v>
      </c>
      <c r="D51" s="763">
        <v>50000</v>
      </c>
      <c r="E51" s="210"/>
      <c r="F51" s="210"/>
      <c r="G51" s="210"/>
      <c r="H51" s="211">
        <v>50000</v>
      </c>
      <c r="I51" s="244"/>
    </row>
    <row r="52" spans="2:9" ht="21" customHeight="1">
      <c r="B52" s="762" t="s">
        <v>38</v>
      </c>
      <c r="C52" s="757" t="s">
        <v>934</v>
      </c>
      <c r="D52" s="763">
        <v>900000</v>
      </c>
      <c r="E52" s="210"/>
      <c r="F52" s="210"/>
      <c r="G52" s="210"/>
      <c r="H52" s="211">
        <v>800000</v>
      </c>
      <c r="I52" s="244"/>
    </row>
    <row r="53" spans="2:9" ht="19.5" customHeight="1">
      <c r="B53" s="762" t="s">
        <v>108</v>
      </c>
      <c r="C53" s="757" t="s">
        <v>935</v>
      </c>
      <c r="D53" s="763">
        <v>120000</v>
      </c>
      <c r="E53" s="210"/>
      <c r="F53" s="210"/>
      <c r="G53" s="210"/>
      <c r="H53" s="211">
        <v>180000</v>
      </c>
      <c r="I53" s="244"/>
    </row>
    <row r="54" spans="2:9" ht="19.5" customHeight="1">
      <c r="B54" s="762" t="s">
        <v>121</v>
      </c>
      <c r="C54" s="757" t="s">
        <v>936</v>
      </c>
      <c r="D54" s="763">
        <v>1000000</v>
      </c>
      <c r="E54" s="210"/>
      <c r="F54" s="210"/>
      <c r="G54" s="210"/>
      <c r="H54" s="211">
        <v>1500000</v>
      </c>
      <c r="I54" s="244"/>
    </row>
    <row r="55" spans="2:9" ht="19.5" customHeight="1">
      <c r="B55" s="762" t="s">
        <v>122</v>
      </c>
      <c r="C55" s="757" t="s">
        <v>937</v>
      </c>
      <c r="D55" s="763">
        <v>660000</v>
      </c>
      <c r="E55" s="210"/>
      <c r="F55" s="210"/>
      <c r="G55" s="210"/>
      <c r="H55" s="211">
        <v>750000</v>
      </c>
      <c r="I55" s="244"/>
    </row>
    <row r="56" spans="2:9" ht="19.5" customHeight="1">
      <c r="B56" s="762" t="s">
        <v>123</v>
      </c>
      <c r="C56" s="757" t="s">
        <v>938</v>
      </c>
      <c r="D56" s="763">
        <v>500000</v>
      </c>
      <c r="E56" s="210"/>
      <c r="F56" s="210"/>
      <c r="G56" s="210"/>
      <c r="H56" s="211">
        <v>300000</v>
      </c>
      <c r="I56" s="244"/>
    </row>
    <row r="57" spans="2:9" ht="19.5" customHeight="1">
      <c r="B57" s="762" t="s">
        <v>124</v>
      </c>
      <c r="C57" s="755" t="s">
        <v>939</v>
      </c>
      <c r="D57" s="763">
        <v>398000</v>
      </c>
      <c r="E57" s="210"/>
      <c r="F57" s="210"/>
      <c r="G57" s="210"/>
      <c r="H57" s="211">
        <v>400000</v>
      </c>
      <c r="I57" s="244"/>
    </row>
    <row r="58" spans="2:9" ht="29.25" customHeight="1">
      <c r="B58" s="762" t="s">
        <v>125</v>
      </c>
      <c r="C58" s="755" t="s">
        <v>940</v>
      </c>
      <c r="D58" s="763">
        <v>470000</v>
      </c>
      <c r="E58" s="210"/>
      <c r="F58" s="210"/>
      <c r="G58" s="210"/>
      <c r="H58" s="211">
        <v>500000</v>
      </c>
      <c r="I58" s="244"/>
    </row>
    <row r="59" spans="2:9" ht="19.5" customHeight="1">
      <c r="B59" s="762" t="s">
        <v>109</v>
      </c>
      <c r="C59" s="755" t="s">
        <v>941</v>
      </c>
      <c r="D59" s="763">
        <v>90000</v>
      </c>
      <c r="E59" s="210"/>
      <c r="F59" s="210"/>
      <c r="G59" s="210"/>
      <c r="H59" s="211">
        <v>90000</v>
      </c>
      <c r="I59" s="244"/>
    </row>
    <row r="60" spans="2:9" ht="19.5" customHeight="1">
      <c r="B60" s="762" t="s">
        <v>110</v>
      </c>
      <c r="C60" s="755" t="s">
        <v>942</v>
      </c>
      <c r="D60" s="763">
        <v>45000</v>
      </c>
      <c r="E60" s="210"/>
      <c r="F60" s="210"/>
      <c r="G60" s="210"/>
      <c r="H60" s="211">
        <v>50000</v>
      </c>
      <c r="I60" s="244"/>
    </row>
    <row r="61" spans="2:9" ht="29.25" customHeight="1">
      <c r="B61" s="762" t="s">
        <v>197</v>
      </c>
      <c r="C61" s="755" t="s">
        <v>943</v>
      </c>
      <c r="D61" s="763">
        <v>300000</v>
      </c>
      <c r="E61" s="210"/>
      <c r="F61" s="210"/>
      <c r="G61" s="210"/>
      <c r="H61" s="211">
        <v>300000</v>
      </c>
      <c r="I61" s="244"/>
    </row>
    <row r="62" spans="2:9" ht="19.5" customHeight="1">
      <c r="B62" s="762" t="s">
        <v>39</v>
      </c>
      <c r="C62" s="755" t="s">
        <v>944</v>
      </c>
      <c r="D62" s="763">
        <v>35000</v>
      </c>
      <c r="E62" s="210"/>
      <c r="F62" s="210"/>
      <c r="G62" s="210"/>
      <c r="H62" s="211">
        <v>40000</v>
      </c>
      <c r="I62" s="244"/>
    </row>
    <row r="63" spans="2:9" ht="32.25" customHeight="1">
      <c r="B63" s="762" t="s">
        <v>126</v>
      </c>
      <c r="C63" s="755" t="s">
        <v>945</v>
      </c>
      <c r="D63" s="763">
        <v>60000</v>
      </c>
      <c r="E63" s="210"/>
      <c r="F63" s="210"/>
      <c r="G63" s="210"/>
      <c r="H63" s="211">
        <v>60000</v>
      </c>
      <c r="I63" s="244"/>
    </row>
    <row r="64" spans="2:9" ht="32.25" customHeight="1">
      <c r="B64" s="762" t="s">
        <v>127</v>
      </c>
      <c r="C64" s="755" t="s">
        <v>946</v>
      </c>
      <c r="D64" s="763">
        <v>60000</v>
      </c>
      <c r="E64" s="210"/>
      <c r="F64" s="210"/>
      <c r="G64" s="210"/>
      <c r="H64" s="211">
        <v>60000</v>
      </c>
      <c r="I64" s="244"/>
    </row>
    <row r="65" spans="2:9" ht="21.75" customHeight="1">
      <c r="B65" s="768" t="s">
        <v>111</v>
      </c>
      <c r="C65" s="755" t="s">
        <v>947</v>
      </c>
      <c r="D65" s="388">
        <v>60000</v>
      </c>
      <c r="E65" s="154"/>
      <c r="F65" s="154"/>
      <c r="G65" s="154"/>
      <c r="H65" s="154">
        <v>65000</v>
      </c>
      <c r="I65" s="244"/>
    </row>
    <row r="66" spans="2:9" ht="21.75" customHeight="1">
      <c r="B66" s="768" t="s">
        <v>128</v>
      </c>
      <c r="C66" s="755" t="s">
        <v>948</v>
      </c>
      <c r="D66" s="388">
        <v>60000</v>
      </c>
      <c r="E66" s="154"/>
      <c r="F66" s="154"/>
      <c r="G66" s="154"/>
      <c r="H66" s="154">
        <v>60000</v>
      </c>
      <c r="I66" s="244"/>
    </row>
    <row r="67" spans="2:9" ht="21.75" customHeight="1">
      <c r="B67" s="768" t="s">
        <v>383</v>
      </c>
      <c r="C67" s="755" t="s">
        <v>949</v>
      </c>
      <c r="D67" s="388">
        <v>90000</v>
      </c>
      <c r="E67" s="154"/>
      <c r="F67" s="154"/>
      <c r="G67" s="154"/>
      <c r="H67" s="154">
        <v>100000</v>
      </c>
      <c r="I67" s="244"/>
    </row>
    <row r="68" spans="2:9" ht="21.75" customHeight="1">
      <c r="B68" s="768" t="s">
        <v>838</v>
      </c>
      <c r="C68" s="755" t="s">
        <v>950</v>
      </c>
      <c r="D68" s="388">
        <v>80000</v>
      </c>
      <c r="E68" s="154"/>
      <c r="F68" s="154"/>
      <c r="G68" s="154"/>
      <c r="H68" s="154">
        <v>80000</v>
      </c>
      <c r="I68" s="244"/>
    </row>
    <row r="69" spans="2:9" ht="21.75" customHeight="1">
      <c r="B69" s="768" t="s">
        <v>951</v>
      </c>
      <c r="C69" s="755" t="s">
        <v>952</v>
      </c>
      <c r="D69" s="388">
        <v>60000</v>
      </c>
      <c r="E69" s="154"/>
      <c r="F69" s="154"/>
      <c r="G69" s="154"/>
      <c r="H69" s="154">
        <v>60000</v>
      </c>
      <c r="I69" s="244"/>
    </row>
    <row r="70" spans="2:9" ht="21.75" customHeight="1">
      <c r="B70" s="768" t="s">
        <v>953</v>
      </c>
      <c r="C70" s="755" t="s">
        <v>954</v>
      </c>
      <c r="D70" s="388">
        <v>15000</v>
      </c>
      <c r="E70" s="154"/>
      <c r="F70" s="154"/>
      <c r="G70" s="154"/>
      <c r="H70" s="154">
        <v>15000</v>
      </c>
      <c r="I70" s="244"/>
    </row>
    <row r="71" spans="2:9" ht="21.75" customHeight="1">
      <c r="B71" s="768" t="s">
        <v>955</v>
      </c>
      <c r="C71" s="755" t="s">
        <v>956</v>
      </c>
      <c r="D71" s="388">
        <v>900000</v>
      </c>
      <c r="E71" s="154"/>
      <c r="F71" s="154"/>
      <c r="G71" s="154"/>
      <c r="H71" s="154">
        <v>900000</v>
      </c>
      <c r="I71" s="244"/>
    </row>
    <row r="72" spans="2:9" ht="21.75" customHeight="1">
      <c r="B72" s="768" t="s">
        <v>957</v>
      </c>
      <c r="C72" s="755" t="s">
        <v>958</v>
      </c>
      <c r="D72" s="388">
        <v>40000</v>
      </c>
      <c r="E72" s="154"/>
      <c r="F72" s="154"/>
      <c r="G72" s="154"/>
      <c r="H72" s="154">
        <v>40000</v>
      </c>
      <c r="I72" s="244"/>
    </row>
    <row r="73" spans="2:9" ht="19.5" customHeight="1" thickBot="1">
      <c r="B73" s="769"/>
      <c r="C73" s="770" t="s">
        <v>276</v>
      </c>
      <c r="D73" s="775"/>
      <c r="E73" s="772"/>
      <c r="F73" s="772"/>
      <c r="G73" s="772"/>
      <c r="H73" s="773">
        <f>SUM(H39:H72)</f>
        <v>13590000</v>
      </c>
      <c r="I73" s="244"/>
    </row>
    <row r="74" spans="2:14" ht="19.5" customHeight="1">
      <c r="B74" s="391"/>
      <c r="C74" s="392" t="s">
        <v>36</v>
      </c>
      <c r="D74" s="392"/>
      <c r="E74" s="393"/>
      <c r="F74" s="393"/>
      <c r="G74" s="393"/>
      <c r="H74" s="394"/>
      <c r="I74" s="244"/>
      <c r="J74" s="244"/>
      <c r="K74" s="244"/>
      <c r="L74" s="244"/>
      <c r="M74" s="244"/>
      <c r="N74" s="244"/>
    </row>
    <row r="75" spans="1:8" ht="19.5" customHeight="1" thickBot="1">
      <c r="A75" s="347"/>
      <c r="B75" s="389" t="s">
        <v>65</v>
      </c>
      <c r="C75" s="776" t="s">
        <v>959</v>
      </c>
      <c r="D75" s="388"/>
      <c r="E75" s="154"/>
      <c r="F75" s="154"/>
      <c r="G75" s="154"/>
      <c r="H75" s="155">
        <v>1200000</v>
      </c>
    </row>
    <row r="76" spans="1:9" ht="19.5" customHeight="1" thickBot="1">
      <c r="A76" s="347"/>
      <c r="B76" s="399"/>
      <c r="C76" s="401" t="s">
        <v>277</v>
      </c>
      <c r="D76" s="400"/>
      <c r="E76" s="404"/>
      <c r="F76" s="402"/>
      <c r="G76" s="404"/>
      <c r="H76" s="405">
        <f>H75</f>
        <v>1200000</v>
      </c>
      <c r="I76" s="244"/>
    </row>
    <row r="77" spans="1:9" ht="19.5" customHeight="1" thickBot="1">
      <c r="A77" s="244"/>
      <c r="B77" s="1029" t="s">
        <v>346</v>
      </c>
      <c r="C77" s="1030"/>
      <c r="D77" s="400"/>
      <c r="E77" s="403"/>
      <c r="F77" s="403"/>
      <c r="G77" s="404"/>
      <c r="H77" s="346">
        <f>H37+H73+H76</f>
        <v>55330000</v>
      </c>
      <c r="I77" s="244"/>
    </row>
    <row r="78" spans="2:7" ht="15.75">
      <c r="B78" s="294"/>
      <c r="D78" s="395"/>
      <c r="E78" s="396"/>
      <c r="F78" s="396"/>
      <c r="G78" s="396"/>
    </row>
    <row r="79" spans="2:7" ht="15.75">
      <c r="B79" s="397"/>
      <c r="C79" s="398"/>
      <c r="D79" s="395"/>
      <c r="E79" s="396"/>
      <c r="F79" s="396"/>
      <c r="G79" s="396"/>
    </row>
    <row r="80" ht="15.75">
      <c r="B80" s="223"/>
    </row>
  </sheetData>
  <sheetProtection/>
  <mergeCells count="11">
    <mergeCell ref="C38:H38"/>
    <mergeCell ref="B77:C77"/>
    <mergeCell ref="C8:H8"/>
    <mergeCell ref="B3:H3"/>
    <mergeCell ref="B6:B7"/>
    <mergeCell ref="C6:C7"/>
    <mergeCell ref="D6:D7"/>
    <mergeCell ref="E6:E7"/>
    <mergeCell ref="F6:F7"/>
    <mergeCell ref="H6:H7"/>
    <mergeCell ref="G6:G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41"/>
  <sheetViews>
    <sheetView showGridLines="0" zoomScale="85" zoomScaleNormal="85" zoomScalePageLayoutView="0" workbookViewId="0" topLeftCell="A28">
      <selection activeCell="K1" sqref="K1"/>
    </sheetView>
  </sheetViews>
  <sheetFormatPr defaultColWidth="9.140625" defaultRowHeight="12.75"/>
  <cols>
    <col min="1" max="1" width="4.421875" style="5" customWidth="1"/>
    <col min="2" max="2" width="12.140625" style="5" customWidth="1"/>
    <col min="3" max="3" width="44.421875" style="5" customWidth="1"/>
    <col min="4" max="5" width="17.57421875" style="5" customWidth="1"/>
    <col min="6" max="6" width="17.8515625" style="5" customWidth="1"/>
    <col min="7" max="7" width="17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1" spans="2:15" s="6" customFormat="1" ht="15.75"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7" t="s">
        <v>829</v>
      </c>
    </row>
    <row r="2" spans="2:15" s="6" customFormat="1" ht="15"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2:15" s="6" customFormat="1" ht="18">
      <c r="B3" s="1047" t="s">
        <v>385</v>
      </c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</row>
    <row r="4" spans="2:15" s="6" customFormat="1" ht="15" customHeight="1">
      <c r="B4" s="406"/>
      <c r="C4" s="251"/>
      <c r="D4" s="407"/>
      <c r="E4" s="407"/>
      <c r="F4" s="407"/>
      <c r="G4" s="407"/>
      <c r="H4" s="406"/>
      <c r="I4" s="406"/>
      <c r="J4" s="406"/>
      <c r="K4" s="406"/>
      <c r="L4" s="406"/>
      <c r="M4" s="406"/>
      <c r="N4" s="406"/>
      <c r="O4" s="406"/>
    </row>
    <row r="5" spans="2:15" s="6" customFormat="1" ht="16.5" thickBot="1"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8"/>
      <c r="O5" s="445" t="s">
        <v>195</v>
      </c>
    </row>
    <row r="6" spans="2:15" s="6" customFormat="1" ht="32.25" customHeight="1" thickBot="1">
      <c r="B6" s="1048" t="s">
        <v>2</v>
      </c>
      <c r="C6" s="1034" t="s">
        <v>386</v>
      </c>
      <c r="D6" s="1034" t="s">
        <v>70</v>
      </c>
      <c r="E6" s="1034" t="s">
        <v>71</v>
      </c>
      <c r="F6" s="1034" t="s">
        <v>72</v>
      </c>
      <c r="G6" s="1034" t="s">
        <v>833</v>
      </c>
      <c r="H6" s="1050" t="s">
        <v>247</v>
      </c>
      <c r="I6" s="1034" t="s">
        <v>248</v>
      </c>
      <c r="J6" s="1052" t="s">
        <v>733</v>
      </c>
      <c r="K6" s="1053"/>
      <c r="L6" s="1053"/>
      <c r="M6" s="1054"/>
      <c r="N6" s="1034" t="s">
        <v>831</v>
      </c>
      <c r="O6" s="1036" t="s">
        <v>832</v>
      </c>
    </row>
    <row r="7" spans="2:15" s="6" customFormat="1" ht="62.25" customHeight="1" thickBot="1">
      <c r="B7" s="1049"/>
      <c r="C7" s="1035"/>
      <c r="D7" s="1035"/>
      <c r="E7" s="1035"/>
      <c r="F7" s="1035"/>
      <c r="G7" s="1035"/>
      <c r="H7" s="1051"/>
      <c r="I7" s="1035"/>
      <c r="J7" s="444" t="s">
        <v>799</v>
      </c>
      <c r="K7" s="444" t="s">
        <v>781</v>
      </c>
      <c r="L7" s="444" t="s">
        <v>782</v>
      </c>
      <c r="M7" s="444" t="s">
        <v>794</v>
      </c>
      <c r="N7" s="1035"/>
      <c r="O7" s="1037"/>
    </row>
    <row r="8" spans="2:15" ht="16.5" customHeight="1">
      <c r="B8" s="1038">
        <v>1</v>
      </c>
      <c r="C8" s="1041"/>
      <c r="D8" s="1044"/>
      <c r="E8" s="1044"/>
      <c r="F8" s="1044"/>
      <c r="G8" s="1044"/>
      <c r="H8" s="409" t="s">
        <v>66</v>
      </c>
      <c r="I8" s="410"/>
      <c r="J8" s="411"/>
      <c r="K8" s="411"/>
      <c r="L8" s="411"/>
      <c r="M8" s="411"/>
      <c r="N8" s="411"/>
      <c r="O8" s="412"/>
    </row>
    <row r="9" spans="2:15" ht="16.5" customHeight="1">
      <c r="B9" s="1039"/>
      <c r="C9" s="1042"/>
      <c r="D9" s="1045"/>
      <c r="E9" s="1045"/>
      <c r="F9" s="1045"/>
      <c r="G9" s="1045"/>
      <c r="H9" s="413" t="s">
        <v>67</v>
      </c>
      <c r="I9" s="414"/>
      <c r="J9" s="415"/>
      <c r="K9" s="415"/>
      <c r="L9" s="415"/>
      <c r="M9" s="415"/>
      <c r="N9" s="415"/>
      <c r="O9" s="416"/>
    </row>
    <row r="10" spans="2:15" ht="16.5" customHeight="1">
      <c r="B10" s="1039"/>
      <c r="C10" s="1042"/>
      <c r="D10" s="1045"/>
      <c r="E10" s="1045"/>
      <c r="F10" s="1045"/>
      <c r="G10" s="1045"/>
      <c r="H10" s="413" t="s">
        <v>353</v>
      </c>
      <c r="I10" s="414"/>
      <c r="J10" s="415"/>
      <c r="K10" s="415"/>
      <c r="L10" s="415"/>
      <c r="M10" s="415"/>
      <c r="N10" s="415"/>
      <c r="O10" s="416"/>
    </row>
    <row r="11" spans="2:16" ht="16.5" customHeight="1" thickBot="1">
      <c r="B11" s="1039"/>
      <c r="C11" s="1042"/>
      <c r="D11" s="1045"/>
      <c r="E11" s="1045"/>
      <c r="F11" s="1045"/>
      <c r="G11" s="1045"/>
      <c r="H11" s="417" t="s">
        <v>23</v>
      </c>
      <c r="I11" s="418"/>
      <c r="J11" s="419"/>
      <c r="K11" s="419"/>
      <c r="L11" s="419"/>
      <c r="M11" s="419"/>
      <c r="N11" s="419"/>
      <c r="O11" s="420"/>
      <c r="P11" s="14"/>
    </row>
    <row r="12" spans="2:16" ht="16.5" customHeight="1" thickBot="1">
      <c r="B12" s="1040"/>
      <c r="C12" s="1043"/>
      <c r="D12" s="1046"/>
      <c r="E12" s="1046"/>
      <c r="F12" s="1046"/>
      <c r="G12" s="1046"/>
      <c r="H12" s="446" t="s">
        <v>246</v>
      </c>
      <c r="I12" s="447"/>
      <c r="J12" s="448"/>
      <c r="K12" s="448"/>
      <c r="L12" s="448"/>
      <c r="M12" s="448"/>
      <c r="N12" s="448"/>
      <c r="O12" s="449"/>
      <c r="P12" s="14"/>
    </row>
    <row r="13" spans="2:15" ht="16.5" customHeight="1">
      <c r="B13" s="1038">
        <v>2</v>
      </c>
      <c r="C13" s="1041"/>
      <c r="D13" s="1044"/>
      <c r="E13" s="1044"/>
      <c r="F13" s="1044"/>
      <c r="G13" s="1044"/>
      <c r="H13" s="424" t="s">
        <v>66</v>
      </c>
      <c r="I13" s="425"/>
      <c r="J13" s="426"/>
      <c r="K13" s="426"/>
      <c r="L13" s="426"/>
      <c r="M13" s="426"/>
      <c r="N13" s="426"/>
      <c r="O13" s="427"/>
    </row>
    <row r="14" spans="2:15" ht="16.5" customHeight="1">
      <c r="B14" s="1039"/>
      <c r="C14" s="1042"/>
      <c r="D14" s="1045"/>
      <c r="E14" s="1045"/>
      <c r="F14" s="1045"/>
      <c r="G14" s="1045"/>
      <c r="H14" s="413" t="s">
        <v>67</v>
      </c>
      <c r="I14" s="414"/>
      <c r="J14" s="415"/>
      <c r="K14" s="415"/>
      <c r="L14" s="415"/>
      <c r="M14" s="415"/>
      <c r="N14" s="415"/>
      <c r="O14" s="416"/>
    </row>
    <row r="15" spans="2:15" ht="16.5" customHeight="1">
      <c r="B15" s="1039"/>
      <c r="C15" s="1042"/>
      <c r="D15" s="1045"/>
      <c r="E15" s="1045"/>
      <c r="F15" s="1045"/>
      <c r="G15" s="1045"/>
      <c r="H15" s="413" t="s">
        <v>353</v>
      </c>
      <c r="I15" s="414"/>
      <c r="J15" s="415"/>
      <c r="K15" s="415"/>
      <c r="L15" s="415"/>
      <c r="M15" s="415"/>
      <c r="N15" s="415"/>
      <c r="O15" s="416"/>
    </row>
    <row r="16" spans="2:15" ht="16.5" customHeight="1" thickBot="1">
      <c r="B16" s="1039"/>
      <c r="C16" s="1042"/>
      <c r="D16" s="1045"/>
      <c r="E16" s="1045"/>
      <c r="F16" s="1045"/>
      <c r="G16" s="1045"/>
      <c r="H16" s="417" t="s">
        <v>23</v>
      </c>
      <c r="I16" s="418"/>
      <c r="J16" s="419"/>
      <c r="K16" s="419"/>
      <c r="L16" s="419"/>
      <c r="M16" s="419"/>
      <c r="N16" s="419"/>
      <c r="O16" s="420"/>
    </row>
    <row r="17" spans="2:16" ht="16.5" customHeight="1" thickBot="1">
      <c r="B17" s="1040"/>
      <c r="C17" s="1043"/>
      <c r="D17" s="1046"/>
      <c r="E17" s="1046"/>
      <c r="F17" s="1046"/>
      <c r="G17" s="1046"/>
      <c r="H17" s="446" t="s">
        <v>246</v>
      </c>
      <c r="I17" s="450"/>
      <c r="J17" s="451"/>
      <c r="K17" s="451"/>
      <c r="L17" s="448"/>
      <c r="M17" s="448"/>
      <c r="N17" s="448"/>
      <c r="O17" s="449"/>
      <c r="P17" s="14"/>
    </row>
    <row r="18" spans="2:15" ht="16.5" customHeight="1">
      <c r="B18" s="1038">
        <v>3</v>
      </c>
      <c r="C18" s="1041"/>
      <c r="D18" s="1044"/>
      <c r="E18" s="1044"/>
      <c r="F18" s="1044"/>
      <c r="G18" s="1044"/>
      <c r="H18" s="409" t="s">
        <v>66</v>
      </c>
      <c r="I18" s="410"/>
      <c r="J18" s="411"/>
      <c r="K18" s="411"/>
      <c r="L18" s="411"/>
      <c r="M18" s="411"/>
      <c r="N18" s="411"/>
      <c r="O18" s="412"/>
    </row>
    <row r="19" spans="2:15" ht="16.5" customHeight="1">
      <c r="B19" s="1039"/>
      <c r="C19" s="1042"/>
      <c r="D19" s="1045"/>
      <c r="E19" s="1045"/>
      <c r="F19" s="1045"/>
      <c r="G19" s="1045"/>
      <c r="H19" s="413" t="s">
        <v>67</v>
      </c>
      <c r="I19" s="414"/>
      <c r="J19" s="415"/>
      <c r="K19" s="415"/>
      <c r="L19" s="415"/>
      <c r="M19" s="415"/>
      <c r="N19" s="415"/>
      <c r="O19" s="416"/>
    </row>
    <row r="20" spans="2:15" ht="16.5" customHeight="1">
      <c r="B20" s="1039"/>
      <c r="C20" s="1042"/>
      <c r="D20" s="1045"/>
      <c r="E20" s="1045"/>
      <c r="F20" s="1045"/>
      <c r="G20" s="1045"/>
      <c r="H20" s="413" t="s">
        <v>353</v>
      </c>
      <c r="I20" s="414"/>
      <c r="J20" s="415"/>
      <c r="K20" s="415"/>
      <c r="L20" s="415"/>
      <c r="M20" s="415"/>
      <c r="N20" s="415"/>
      <c r="O20" s="416"/>
    </row>
    <row r="21" spans="2:15" ht="16.5" customHeight="1" thickBot="1">
      <c r="B21" s="1039"/>
      <c r="C21" s="1042"/>
      <c r="D21" s="1045"/>
      <c r="E21" s="1045"/>
      <c r="F21" s="1045"/>
      <c r="G21" s="1045"/>
      <c r="H21" s="428" t="s">
        <v>23</v>
      </c>
      <c r="I21" s="421"/>
      <c r="J21" s="422"/>
      <c r="K21" s="422"/>
      <c r="L21" s="422"/>
      <c r="M21" s="422"/>
      <c r="N21" s="422"/>
      <c r="O21" s="423"/>
    </row>
    <row r="22" spans="2:16" ht="16.5" customHeight="1" thickBot="1">
      <c r="B22" s="1040"/>
      <c r="C22" s="1043"/>
      <c r="D22" s="1046"/>
      <c r="E22" s="1046"/>
      <c r="F22" s="1046"/>
      <c r="G22" s="1046"/>
      <c r="H22" s="446" t="s">
        <v>246</v>
      </c>
      <c r="I22" s="450"/>
      <c r="J22" s="451"/>
      <c r="K22" s="451"/>
      <c r="L22" s="448"/>
      <c r="M22" s="448"/>
      <c r="N22" s="448"/>
      <c r="O22" s="449"/>
      <c r="P22" s="14"/>
    </row>
    <row r="23" spans="2:15" ht="16.5" customHeight="1">
      <c r="B23" s="1038">
        <v>4</v>
      </c>
      <c r="C23" s="1041"/>
      <c r="D23" s="1044"/>
      <c r="E23" s="1044"/>
      <c r="F23" s="1044"/>
      <c r="G23" s="1044"/>
      <c r="H23" s="424" t="s">
        <v>66</v>
      </c>
      <c r="I23" s="425"/>
      <c r="J23" s="426"/>
      <c r="K23" s="426"/>
      <c r="L23" s="426"/>
      <c r="M23" s="426"/>
      <c r="N23" s="426"/>
      <c r="O23" s="427"/>
    </row>
    <row r="24" spans="2:15" ht="16.5" customHeight="1">
      <c r="B24" s="1039"/>
      <c r="C24" s="1042"/>
      <c r="D24" s="1045"/>
      <c r="E24" s="1045"/>
      <c r="F24" s="1045"/>
      <c r="G24" s="1045"/>
      <c r="H24" s="413" t="s">
        <v>67</v>
      </c>
      <c r="I24" s="414"/>
      <c r="J24" s="415"/>
      <c r="K24" s="415"/>
      <c r="L24" s="415"/>
      <c r="M24" s="415"/>
      <c r="N24" s="415"/>
      <c r="O24" s="416"/>
    </row>
    <row r="25" spans="2:15" ht="16.5" customHeight="1">
      <c r="B25" s="1039"/>
      <c r="C25" s="1042"/>
      <c r="D25" s="1045"/>
      <c r="E25" s="1045"/>
      <c r="F25" s="1045"/>
      <c r="G25" s="1045"/>
      <c r="H25" s="429" t="s">
        <v>353</v>
      </c>
      <c r="I25" s="430"/>
      <c r="J25" s="431"/>
      <c r="K25" s="431"/>
      <c r="L25" s="431"/>
      <c r="M25" s="431"/>
      <c r="N25" s="431"/>
      <c r="O25" s="432"/>
    </row>
    <row r="26" spans="2:16" ht="16.5" customHeight="1" thickBot="1">
      <c r="B26" s="1039"/>
      <c r="C26" s="1042"/>
      <c r="D26" s="1045"/>
      <c r="E26" s="1045"/>
      <c r="F26" s="1045"/>
      <c r="G26" s="1045"/>
      <c r="H26" s="417" t="s">
        <v>23</v>
      </c>
      <c r="I26" s="418"/>
      <c r="J26" s="419"/>
      <c r="K26" s="419"/>
      <c r="L26" s="419"/>
      <c r="M26" s="419"/>
      <c r="N26" s="419"/>
      <c r="O26" s="420"/>
      <c r="P26" s="14"/>
    </row>
    <row r="27" spans="2:16" ht="16.5" customHeight="1" thickBot="1">
      <c r="B27" s="1040"/>
      <c r="C27" s="1043"/>
      <c r="D27" s="1046"/>
      <c r="E27" s="1046"/>
      <c r="F27" s="1046"/>
      <c r="G27" s="1046"/>
      <c r="H27" s="446" t="s">
        <v>246</v>
      </c>
      <c r="I27" s="450"/>
      <c r="J27" s="451"/>
      <c r="K27" s="451"/>
      <c r="L27" s="448"/>
      <c r="M27" s="448"/>
      <c r="N27" s="448"/>
      <c r="O27" s="449"/>
      <c r="P27" s="14"/>
    </row>
    <row r="28" spans="1:15" ht="16.5" customHeight="1">
      <c r="A28" s="15"/>
      <c r="B28" s="1038">
        <v>5</v>
      </c>
      <c r="C28" s="1041"/>
      <c r="D28" s="1044"/>
      <c r="E28" s="1044"/>
      <c r="F28" s="1044"/>
      <c r="G28" s="1044"/>
      <c r="H28" s="409" t="s">
        <v>66</v>
      </c>
      <c r="I28" s="410"/>
      <c r="J28" s="411"/>
      <c r="K28" s="411"/>
      <c r="L28" s="411"/>
      <c r="M28" s="411"/>
      <c r="N28" s="411"/>
      <c r="O28" s="412"/>
    </row>
    <row r="29" spans="1:15" ht="16.5" customHeight="1">
      <c r="A29" s="15"/>
      <c r="B29" s="1039"/>
      <c r="C29" s="1042"/>
      <c r="D29" s="1045"/>
      <c r="E29" s="1045"/>
      <c r="F29" s="1045"/>
      <c r="G29" s="1045"/>
      <c r="H29" s="413" t="s">
        <v>67</v>
      </c>
      <c r="I29" s="414"/>
      <c r="J29" s="415"/>
      <c r="K29" s="415"/>
      <c r="L29" s="415"/>
      <c r="M29" s="415"/>
      <c r="N29" s="415"/>
      <c r="O29" s="416"/>
    </row>
    <row r="30" spans="1:15" ht="16.5" customHeight="1">
      <c r="A30" s="15"/>
      <c r="B30" s="1039"/>
      <c r="C30" s="1042"/>
      <c r="D30" s="1045"/>
      <c r="E30" s="1045"/>
      <c r="F30" s="1045"/>
      <c r="G30" s="1045"/>
      <c r="H30" s="413" t="s">
        <v>353</v>
      </c>
      <c r="I30" s="414"/>
      <c r="J30" s="415"/>
      <c r="K30" s="415"/>
      <c r="L30" s="433"/>
      <c r="M30" s="415"/>
      <c r="N30" s="433"/>
      <c r="O30" s="416"/>
    </row>
    <row r="31" spans="1:15" ht="16.5" customHeight="1" thickBot="1">
      <c r="A31" s="15"/>
      <c r="B31" s="1039"/>
      <c r="C31" s="1042"/>
      <c r="D31" s="1045"/>
      <c r="E31" s="1045"/>
      <c r="F31" s="1045"/>
      <c r="G31" s="1045"/>
      <c r="H31" s="434" t="s">
        <v>23</v>
      </c>
      <c r="I31" s="435"/>
      <c r="J31" s="419"/>
      <c r="K31" s="419"/>
      <c r="L31" s="419"/>
      <c r="M31" s="419"/>
      <c r="N31" s="436"/>
      <c r="O31" s="420"/>
    </row>
    <row r="32" spans="1:256" s="172" customFormat="1" ht="16.5" customHeight="1" thickBot="1">
      <c r="A32" s="15"/>
      <c r="B32" s="1040"/>
      <c r="C32" s="1043"/>
      <c r="D32" s="1046"/>
      <c r="E32" s="1046"/>
      <c r="F32" s="1046"/>
      <c r="G32" s="1046"/>
      <c r="H32" s="452" t="s">
        <v>246</v>
      </c>
      <c r="I32" s="450"/>
      <c r="J32" s="451"/>
      <c r="K32" s="451"/>
      <c r="L32" s="448"/>
      <c r="M32" s="448"/>
      <c r="N32" s="453"/>
      <c r="O32" s="454"/>
      <c r="P32" s="1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72" customFormat="1" ht="38.25" customHeight="1" thickBot="1">
      <c r="A33" s="15"/>
      <c r="B33" s="1055" t="s">
        <v>387</v>
      </c>
      <c r="C33" s="1055"/>
      <c r="D33" s="1055"/>
      <c r="E33" s="1055"/>
      <c r="F33" s="440"/>
      <c r="G33" s="441"/>
      <c r="H33" s="437"/>
      <c r="I33" s="442"/>
      <c r="J33" s="442"/>
      <c r="K33" s="442"/>
      <c r="L33" s="442"/>
      <c r="M33" s="442"/>
      <c r="N33" s="442"/>
      <c r="O33" s="44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72" customFormat="1" ht="24.75" customHeight="1">
      <c r="A34" s="5"/>
      <c r="B34" s="438"/>
      <c r="C34" s="438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72" customFormat="1" ht="24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72" customFormat="1" ht="24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72" customFormat="1" ht="24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72" customFormat="1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72" customFormat="1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72" customFormat="1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72" customFormat="1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ht="19.5" customHeight="1"/>
    <row r="43" ht="19.5" customHeight="1"/>
    <row r="44" ht="19.5" customHeight="1"/>
  </sheetData>
  <sheetProtection/>
  <mergeCells count="43">
    <mergeCell ref="B33:E33"/>
    <mergeCell ref="B28:B32"/>
    <mergeCell ref="C28:C32"/>
    <mergeCell ref="D28:D32"/>
    <mergeCell ref="E28:E32"/>
    <mergeCell ref="F28:F32"/>
    <mergeCell ref="G28:G32"/>
    <mergeCell ref="B23:B27"/>
    <mergeCell ref="C23:C27"/>
    <mergeCell ref="D23:D27"/>
    <mergeCell ref="E23:E27"/>
    <mergeCell ref="F23:F27"/>
    <mergeCell ref="G23:G2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G13:G17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B8:B12"/>
    <mergeCell ref="C8:C12"/>
    <mergeCell ref="D8:D12"/>
    <mergeCell ref="E8:E12"/>
    <mergeCell ref="F8:F12"/>
    <mergeCell ref="G8:G12"/>
  </mergeCells>
  <conditionalFormatting sqref="N8:N32">
    <cfRule type="expression" priority="1" dxfId="0" stopIfTrue="1">
      <formula>'Прилог 16'!#REF!&gt;0</formula>
    </cfRule>
  </conditionalFormatting>
  <conditionalFormatting sqref="O8:O32">
    <cfRule type="expression" priority="34" dxfId="0" stopIfTrue="1">
      <formula>'Прилог 16'!#REF!&gt;0</formula>
    </cfRule>
  </conditionalFormatting>
  <conditionalFormatting sqref="O8:O32">
    <cfRule type="expression" priority="35" dxfId="0" stopIfTrue="1">
      <formula>'Прилог 16'!#REF!&gt;0</formula>
    </cfRule>
  </conditionalFormatting>
  <conditionalFormatting sqref="N8:N32">
    <cfRule type="expression" priority="36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50" customFormat="1" ht="27.75" customHeight="1">
      <c r="I1" s="50" t="s">
        <v>830</v>
      </c>
    </row>
    <row r="2" spans="3:16" ht="15.75"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2:16" ht="18">
      <c r="B3" s="1047" t="s">
        <v>25</v>
      </c>
      <c r="C3" s="1047"/>
      <c r="D3" s="1047"/>
      <c r="E3" s="1047"/>
      <c r="F3" s="1047"/>
      <c r="G3" s="1047"/>
      <c r="H3" s="1047"/>
      <c r="I3" s="1047"/>
      <c r="J3" s="455"/>
      <c r="K3" s="455"/>
      <c r="L3" s="455"/>
      <c r="M3" s="455"/>
      <c r="N3" s="455"/>
      <c r="O3" s="455"/>
      <c r="P3" s="455"/>
    </row>
    <row r="4" spans="3:16" ht="15.75"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3:16" ht="16.5" thickBot="1">
      <c r="C5" s="69"/>
      <c r="D5" s="69"/>
      <c r="E5" s="69"/>
      <c r="I5" s="471" t="s">
        <v>45</v>
      </c>
      <c r="K5" s="69"/>
      <c r="L5" s="69"/>
      <c r="M5" s="69"/>
      <c r="N5" s="69"/>
      <c r="O5" s="69"/>
      <c r="P5" s="69"/>
    </row>
    <row r="6" spans="2:18" s="60" customFormat="1" ht="32.25" customHeight="1">
      <c r="B6" s="1056" t="s">
        <v>2</v>
      </c>
      <c r="C6" s="1058" t="s">
        <v>26</v>
      </c>
      <c r="D6" s="467" t="s">
        <v>388</v>
      </c>
      <c r="E6" s="468" t="s">
        <v>395</v>
      </c>
      <c r="F6" s="1060" t="s">
        <v>799</v>
      </c>
      <c r="G6" s="1034" t="s">
        <v>781</v>
      </c>
      <c r="H6" s="1034" t="s">
        <v>782</v>
      </c>
      <c r="I6" s="1036" t="s">
        <v>794</v>
      </c>
      <c r="J6" s="80"/>
      <c r="K6" s="80"/>
      <c r="L6" s="80"/>
      <c r="M6" s="80"/>
      <c r="N6" s="80"/>
      <c r="O6" s="2"/>
      <c r="P6" s="29"/>
      <c r="Q6" s="29"/>
      <c r="R6" s="29"/>
    </row>
    <row r="7" spans="2:18" s="60" customFormat="1" ht="26.25" customHeight="1" thickBot="1">
      <c r="B7" s="1057"/>
      <c r="C7" s="1059"/>
      <c r="D7" s="469" t="s">
        <v>403</v>
      </c>
      <c r="E7" s="470" t="s">
        <v>403</v>
      </c>
      <c r="F7" s="1061"/>
      <c r="G7" s="1035"/>
      <c r="H7" s="1035"/>
      <c r="I7" s="1037"/>
      <c r="J7" s="29"/>
      <c r="K7" s="29"/>
      <c r="L7" s="29"/>
      <c r="M7" s="29"/>
      <c r="N7" s="29"/>
      <c r="O7" s="29"/>
      <c r="P7" s="29"/>
      <c r="Q7" s="29"/>
      <c r="R7" s="29"/>
    </row>
    <row r="8" spans="2:18" s="281" customFormat="1" ht="33" customHeight="1">
      <c r="B8" s="456" t="s">
        <v>82</v>
      </c>
      <c r="C8" s="464" t="s">
        <v>27</v>
      </c>
      <c r="D8" s="284"/>
      <c r="E8" s="457"/>
      <c r="F8" s="284"/>
      <c r="G8" s="209"/>
      <c r="H8" s="209"/>
      <c r="I8" s="212"/>
      <c r="J8" s="238"/>
      <c r="K8" s="238"/>
      <c r="L8" s="238"/>
      <c r="M8" s="238"/>
      <c r="N8" s="238"/>
      <c r="O8" s="238"/>
      <c r="P8" s="238"/>
      <c r="Q8" s="238"/>
      <c r="R8" s="238"/>
    </row>
    <row r="9" spans="2:18" s="281" customFormat="1" ht="33" customHeight="1">
      <c r="B9" s="458" t="s">
        <v>83</v>
      </c>
      <c r="C9" s="465" t="s">
        <v>28</v>
      </c>
      <c r="D9" s="291"/>
      <c r="E9" s="459"/>
      <c r="F9" s="208"/>
      <c r="G9" s="154"/>
      <c r="H9" s="154"/>
      <c r="I9" s="155"/>
      <c r="J9" s="238"/>
      <c r="K9" s="238"/>
      <c r="L9" s="238"/>
      <c r="M9" s="238"/>
      <c r="N9" s="238"/>
      <c r="O9" s="238"/>
      <c r="P9" s="238"/>
      <c r="Q9" s="238"/>
      <c r="R9" s="238"/>
    </row>
    <row r="10" spans="2:18" s="281" customFormat="1" ht="33" customHeight="1">
      <c r="B10" s="458" t="s">
        <v>84</v>
      </c>
      <c r="C10" s="465" t="s">
        <v>29</v>
      </c>
      <c r="D10" s="208"/>
      <c r="E10" s="460"/>
      <c r="F10" s="208"/>
      <c r="G10" s="154"/>
      <c r="H10" s="154"/>
      <c r="I10" s="155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2:18" s="281" customFormat="1" ht="33" customHeight="1">
      <c r="B11" s="458" t="s">
        <v>85</v>
      </c>
      <c r="C11" s="465" t="s">
        <v>30</v>
      </c>
      <c r="D11" s="208"/>
      <c r="E11" s="460"/>
      <c r="F11" s="208"/>
      <c r="G11" s="154"/>
      <c r="H11" s="154"/>
      <c r="I11" s="155"/>
      <c r="J11" s="238"/>
      <c r="K11" s="238"/>
      <c r="L11" s="238"/>
      <c r="M11" s="238"/>
      <c r="N11" s="238"/>
      <c r="O11" s="238"/>
      <c r="P11" s="238"/>
      <c r="Q11" s="238"/>
      <c r="R11" s="238"/>
    </row>
    <row r="12" spans="2:18" s="281" customFormat="1" ht="33" customHeight="1">
      <c r="B12" s="458" t="s">
        <v>86</v>
      </c>
      <c r="C12" s="465" t="s">
        <v>64</v>
      </c>
      <c r="D12" s="208">
        <v>300000</v>
      </c>
      <c r="E12" s="460">
        <v>306000</v>
      </c>
      <c r="F12" s="208">
        <v>100000</v>
      </c>
      <c r="G12" s="154">
        <v>200000</v>
      </c>
      <c r="H12" s="154">
        <v>250000</v>
      </c>
      <c r="I12" s="155">
        <v>350000</v>
      </c>
      <c r="J12" s="238"/>
      <c r="K12" s="238"/>
      <c r="L12" s="238"/>
      <c r="M12" s="238"/>
      <c r="N12" s="238"/>
      <c r="O12" s="238"/>
      <c r="P12" s="238"/>
      <c r="Q12" s="238"/>
      <c r="R12" s="238"/>
    </row>
    <row r="13" spans="2:18" s="281" customFormat="1" ht="33" customHeight="1">
      <c r="B13" s="458" t="s">
        <v>87</v>
      </c>
      <c r="C13" s="465" t="s">
        <v>31</v>
      </c>
      <c r="D13" s="208">
        <v>100000</v>
      </c>
      <c r="E13" s="460">
        <v>306000</v>
      </c>
      <c r="F13" s="208">
        <v>10000</v>
      </c>
      <c r="G13" s="154">
        <v>10000</v>
      </c>
      <c r="H13" s="154">
        <v>10000</v>
      </c>
      <c r="I13" s="155">
        <v>100000</v>
      </c>
      <c r="J13" s="238"/>
      <c r="K13" s="238"/>
      <c r="L13" s="238"/>
      <c r="M13" s="238"/>
      <c r="N13" s="238"/>
      <c r="O13" s="238"/>
      <c r="P13" s="238"/>
      <c r="Q13" s="238"/>
      <c r="R13" s="238"/>
    </row>
    <row r="14" spans="2:18" s="281" customFormat="1" ht="33" customHeight="1" thickBot="1">
      <c r="B14" s="461" t="s">
        <v>88</v>
      </c>
      <c r="C14" s="466" t="s">
        <v>23</v>
      </c>
      <c r="D14" s="462"/>
      <c r="E14" s="463"/>
      <c r="F14" s="246"/>
      <c r="G14" s="156"/>
      <c r="H14" s="156"/>
      <c r="I14" s="157"/>
      <c r="J14" s="238"/>
      <c r="K14" s="238"/>
      <c r="L14" s="238"/>
      <c r="M14" s="238"/>
      <c r="N14" s="238"/>
      <c r="O14" s="238"/>
      <c r="P14" s="238"/>
      <c r="Q14" s="238"/>
      <c r="R14" s="238"/>
    </row>
    <row r="15" ht="15">
      <c r="B15" s="294"/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zoomScalePageLayoutView="0" workbookViewId="0" topLeftCell="A142">
      <selection activeCell="G118" sqref="G118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49" t="s">
        <v>584</v>
      </c>
    </row>
    <row r="2" spans="2:7" ht="18" customHeight="1">
      <c r="B2" s="786" t="s">
        <v>407</v>
      </c>
      <c r="C2" s="786"/>
      <c r="D2" s="786"/>
      <c r="E2" s="786"/>
      <c r="F2" s="786"/>
      <c r="G2" s="80"/>
    </row>
    <row r="3" spans="5:6" ht="16.5" customHeight="1" thickBot="1">
      <c r="E3" s="9"/>
      <c r="F3" s="663" t="s">
        <v>195</v>
      </c>
    </row>
    <row r="4" spans="2:6" ht="48" customHeight="1">
      <c r="B4" s="508" t="s">
        <v>254</v>
      </c>
      <c r="C4" s="509" t="s">
        <v>255</v>
      </c>
      <c r="D4" s="510" t="s">
        <v>40</v>
      </c>
      <c r="E4" s="510" t="s">
        <v>406</v>
      </c>
      <c r="F4" s="511" t="s">
        <v>582</v>
      </c>
    </row>
    <row r="5" spans="2:6" ht="12.75" customHeight="1" thickBot="1">
      <c r="B5" s="35">
        <v>1</v>
      </c>
      <c r="C5" s="28">
        <v>2</v>
      </c>
      <c r="D5" s="27">
        <v>3</v>
      </c>
      <c r="E5" s="36">
        <v>4</v>
      </c>
      <c r="F5" s="37">
        <v>5</v>
      </c>
    </row>
    <row r="6" spans="2:6" ht="19.5" customHeight="1">
      <c r="B6" s="512"/>
      <c r="C6" s="19" t="s">
        <v>89</v>
      </c>
      <c r="D6" s="18"/>
      <c r="E6" s="38"/>
      <c r="F6" s="39"/>
    </row>
    <row r="7" spans="1:6" ht="19.5" customHeight="1">
      <c r="A7" s="47"/>
      <c r="B7" s="513" t="s">
        <v>849</v>
      </c>
      <c r="C7" s="19" t="s">
        <v>414</v>
      </c>
      <c r="D7" s="20" t="s">
        <v>279</v>
      </c>
      <c r="E7" s="40"/>
      <c r="F7" s="41"/>
    </row>
    <row r="8" spans="1:6" ht="19.5" customHeight="1">
      <c r="A8" s="47"/>
      <c r="B8" s="782"/>
      <c r="C8" s="21" t="s">
        <v>415</v>
      </c>
      <c r="D8" s="783" t="s">
        <v>280</v>
      </c>
      <c r="E8" s="784">
        <v>59794</v>
      </c>
      <c r="F8" s="780">
        <v>59336</v>
      </c>
    </row>
    <row r="9" spans="1:6" ht="19.5" customHeight="1">
      <c r="A9" s="47"/>
      <c r="B9" s="782"/>
      <c r="C9" s="22" t="s">
        <v>416</v>
      </c>
      <c r="D9" s="783"/>
      <c r="E9" s="785"/>
      <c r="F9" s="781"/>
    </row>
    <row r="10" spans="1:6" ht="19.5" customHeight="1">
      <c r="A10" s="47"/>
      <c r="B10" s="782" t="s">
        <v>850</v>
      </c>
      <c r="C10" s="23" t="s">
        <v>417</v>
      </c>
      <c r="D10" s="783" t="s">
        <v>281</v>
      </c>
      <c r="E10" s="784">
        <v>41</v>
      </c>
      <c r="F10" s="780">
        <v>41</v>
      </c>
    </row>
    <row r="11" spans="1:6" ht="19.5" customHeight="1">
      <c r="A11" s="47"/>
      <c r="B11" s="782"/>
      <c r="C11" s="24" t="s">
        <v>418</v>
      </c>
      <c r="D11" s="783"/>
      <c r="E11" s="785"/>
      <c r="F11" s="781"/>
    </row>
    <row r="12" spans="1:6" ht="19.5" customHeight="1">
      <c r="A12" s="47"/>
      <c r="B12" s="513" t="s">
        <v>851</v>
      </c>
      <c r="C12" s="25" t="s">
        <v>133</v>
      </c>
      <c r="D12" s="20" t="s">
        <v>282</v>
      </c>
      <c r="E12" s="40"/>
      <c r="F12" s="41"/>
    </row>
    <row r="13" spans="1:6" ht="25.5" customHeight="1">
      <c r="A13" s="47"/>
      <c r="B13" s="513" t="s">
        <v>419</v>
      </c>
      <c r="C13" s="25" t="s">
        <v>420</v>
      </c>
      <c r="D13" s="20" t="s">
        <v>283</v>
      </c>
      <c r="E13" s="40">
        <v>41</v>
      </c>
      <c r="F13" s="41">
        <v>41</v>
      </c>
    </row>
    <row r="14" spans="1:6" ht="19.5" customHeight="1">
      <c r="A14" s="47"/>
      <c r="B14" s="513" t="s">
        <v>852</v>
      </c>
      <c r="C14" s="25" t="s">
        <v>421</v>
      </c>
      <c r="D14" s="20" t="s">
        <v>284</v>
      </c>
      <c r="E14" s="40"/>
      <c r="F14" s="41"/>
    </row>
    <row r="15" spans="1:6" ht="25.5" customHeight="1">
      <c r="A15" s="47"/>
      <c r="B15" s="513" t="s">
        <v>422</v>
      </c>
      <c r="C15" s="25" t="s">
        <v>423</v>
      </c>
      <c r="D15" s="20" t="s">
        <v>285</v>
      </c>
      <c r="E15" s="40"/>
      <c r="F15" s="41"/>
    </row>
    <row r="16" spans="1:6" ht="19.5" customHeight="1">
      <c r="A16" s="47"/>
      <c r="B16" s="513" t="s">
        <v>853</v>
      </c>
      <c r="C16" s="25" t="s">
        <v>424</v>
      </c>
      <c r="D16" s="20" t="s">
        <v>286</v>
      </c>
      <c r="E16" s="40"/>
      <c r="F16" s="41"/>
    </row>
    <row r="17" spans="1:6" ht="19.5" customHeight="1">
      <c r="A17" s="47"/>
      <c r="B17" s="782" t="s">
        <v>854</v>
      </c>
      <c r="C17" s="23" t="s">
        <v>425</v>
      </c>
      <c r="D17" s="783" t="s">
        <v>287</v>
      </c>
      <c r="E17" s="784">
        <v>59753</v>
      </c>
      <c r="F17" s="780">
        <v>59295</v>
      </c>
    </row>
    <row r="18" spans="1:6" ht="19.5" customHeight="1">
      <c r="A18" s="47"/>
      <c r="B18" s="782"/>
      <c r="C18" s="24" t="s">
        <v>426</v>
      </c>
      <c r="D18" s="783"/>
      <c r="E18" s="785"/>
      <c r="F18" s="781"/>
    </row>
    <row r="19" spans="1:6" ht="19.5" customHeight="1">
      <c r="A19" s="47"/>
      <c r="B19" s="513" t="s">
        <v>427</v>
      </c>
      <c r="C19" s="25" t="s">
        <v>428</v>
      </c>
      <c r="D19" s="20" t="s">
        <v>288</v>
      </c>
      <c r="E19" s="40">
        <v>27753</v>
      </c>
      <c r="F19" s="41">
        <v>27801</v>
      </c>
    </row>
    <row r="20" spans="2:6" ht="19.5" customHeight="1">
      <c r="B20" s="514" t="s">
        <v>855</v>
      </c>
      <c r="C20" s="25" t="s">
        <v>429</v>
      </c>
      <c r="D20" s="20" t="s">
        <v>289</v>
      </c>
      <c r="E20" s="40">
        <v>32000</v>
      </c>
      <c r="F20" s="41">
        <v>31494</v>
      </c>
    </row>
    <row r="21" spans="2:6" ht="19.5" customHeight="1">
      <c r="B21" s="514" t="s">
        <v>856</v>
      </c>
      <c r="C21" s="25" t="s">
        <v>430</v>
      </c>
      <c r="D21" s="20" t="s">
        <v>290</v>
      </c>
      <c r="E21" s="40"/>
      <c r="F21" s="41"/>
    </row>
    <row r="22" spans="2:6" ht="25.5" customHeight="1">
      <c r="B22" s="514" t="s">
        <v>431</v>
      </c>
      <c r="C22" s="25" t="s">
        <v>432</v>
      </c>
      <c r="D22" s="20" t="s">
        <v>291</v>
      </c>
      <c r="E22" s="40"/>
      <c r="F22" s="41"/>
    </row>
    <row r="23" spans="2:6" ht="25.5" customHeight="1">
      <c r="B23" s="514" t="s">
        <v>433</v>
      </c>
      <c r="C23" s="25" t="s">
        <v>857</v>
      </c>
      <c r="D23" s="20" t="s">
        <v>292</v>
      </c>
      <c r="E23" s="40"/>
      <c r="F23" s="41"/>
    </row>
    <row r="24" spans="2:6" ht="25.5" customHeight="1">
      <c r="B24" s="514" t="s">
        <v>434</v>
      </c>
      <c r="C24" s="25" t="s">
        <v>435</v>
      </c>
      <c r="D24" s="20" t="s">
        <v>293</v>
      </c>
      <c r="E24" s="40"/>
      <c r="F24" s="41"/>
    </row>
    <row r="25" spans="2:6" ht="25.5" customHeight="1">
      <c r="B25" s="514" t="s">
        <v>434</v>
      </c>
      <c r="C25" s="25" t="s">
        <v>436</v>
      </c>
      <c r="D25" s="20" t="s">
        <v>294</v>
      </c>
      <c r="E25" s="40"/>
      <c r="F25" s="41"/>
    </row>
    <row r="26" spans="1:6" ht="19.5" customHeight="1">
      <c r="A26" s="47"/>
      <c r="B26" s="513" t="s">
        <v>858</v>
      </c>
      <c r="C26" s="25" t="s">
        <v>437</v>
      </c>
      <c r="D26" s="20" t="s">
        <v>295</v>
      </c>
      <c r="E26" s="40"/>
      <c r="F26" s="41"/>
    </row>
    <row r="27" spans="1:6" ht="25.5" customHeight="1">
      <c r="A27" s="47"/>
      <c r="B27" s="782" t="s">
        <v>438</v>
      </c>
      <c r="C27" s="23" t="s">
        <v>439</v>
      </c>
      <c r="D27" s="783" t="s">
        <v>296</v>
      </c>
      <c r="E27" s="784"/>
      <c r="F27" s="780"/>
    </row>
    <row r="28" spans="1:6" ht="22.5" customHeight="1">
      <c r="A28" s="47"/>
      <c r="B28" s="782"/>
      <c r="C28" s="24" t="s">
        <v>440</v>
      </c>
      <c r="D28" s="783"/>
      <c r="E28" s="785"/>
      <c r="F28" s="781"/>
    </row>
    <row r="29" spans="1:6" ht="25.5" customHeight="1">
      <c r="A29" s="47"/>
      <c r="B29" s="513" t="s">
        <v>441</v>
      </c>
      <c r="C29" s="25" t="s">
        <v>840</v>
      </c>
      <c r="D29" s="20" t="s">
        <v>297</v>
      </c>
      <c r="E29" s="40"/>
      <c r="F29" s="41"/>
    </row>
    <row r="30" spans="2:6" ht="25.5" customHeight="1">
      <c r="B30" s="514" t="s">
        <v>442</v>
      </c>
      <c r="C30" s="25" t="s">
        <v>443</v>
      </c>
      <c r="D30" s="20" t="s">
        <v>298</v>
      </c>
      <c r="E30" s="40"/>
      <c r="F30" s="41"/>
    </row>
    <row r="31" spans="2:6" ht="35.25" customHeight="1">
      <c r="B31" s="514" t="s">
        <v>444</v>
      </c>
      <c r="C31" s="25" t="s">
        <v>445</v>
      </c>
      <c r="D31" s="20" t="s">
        <v>299</v>
      </c>
      <c r="E31" s="40"/>
      <c r="F31" s="41"/>
    </row>
    <row r="32" spans="2:6" ht="35.25" customHeight="1">
      <c r="B32" s="514" t="s">
        <v>446</v>
      </c>
      <c r="C32" s="25" t="s">
        <v>841</v>
      </c>
      <c r="D32" s="20" t="s">
        <v>300</v>
      </c>
      <c r="E32" s="40"/>
      <c r="F32" s="41"/>
    </row>
    <row r="33" spans="2:6" ht="25.5" customHeight="1">
      <c r="B33" s="514" t="s">
        <v>447</v>
      </c>
      <c r="C33" s="25" t="s">
        <v>448</v>
      </c>
      <c r="D33" s="20" t="s">
        <v>301</v>
      </c>
      <c r="E33" s="40"/>
      <c r="F33" s="41"/>
    </row>
    <row r="34" spans="2:6" ht="25.5" customHeight="1">
      <c r="B34" s="514" t="s">
        <v>447</v>
      </c>
      <c r="C34" s="25" t="s">
        <v>449</v>
      </c>
      <c r="D34" s="20" t="s">
        <v>302</v>
      </c>
      <c r="E34" s="40"/>
      <c r="F34" s="41"/>
    </row>
    <row r="35" spans="2:6" ht="37.5" customHeight="1">
      <c r="B35" s="514" t="s">
        <v>859</v>
      </c>
      <c r="C35" s="25" t="s">
        <v>842</v>
      </c>
      <c r="D35" s="20" t="s">
        <v>303</v>
      </c>
      <c r="E35" s="40"/>
      <c r="F35" s="41"/>
    </row>
    <row r="36" spans="2:6" ht="25.5" customHeight="1">
      <c r="B36" s="514" t="s">
        <v>860</v>
      </c>
      <c r="C36" s="25" t="s">
        <v>450</v>
      </c>
      <c r="D36" s="20" t="s">
        <v>304</v>
      </c>
      <c r="E36" s="40"/>
      <c r="F36" s="41"/>
    </row>
    <row r="37" spans="2:6" ht="25.5" customHeight="1">
      <c r="B37" s="514" t="s">
        <v>451</v>
      </c>
      <c r="C37" s="25" t="s">
        <v>452</v>
      </c>
      <c r="D37" s="20" t="s">
        <v>305</v>
      </c>
      <c r="E37" s="40"/>
      <c r="F37" s="41"/>
    </row>
    <row r="38" spans="2:6" ht="25.5" customHeight="1">
      <c r="B38" s="514" t="s">
        <v>453</v>
      </c>
      <c r="C38" s="25" t="s">
        <v>454</v>
      </c>
      <c r="D38" s="20" t="s">
        <v>306</v>
      </c>
      <c r="E38" s="40"/>
      <c r="F38" s="41"/>
    </row>
    <row r="39" spans="1:6" ht="19.5" customHeight="1">
      <c r="A39" s="47"/>
      <c r="B39" s="513">
        <v>288</v>
      </c>
      <c r="C39" s="19" t="s">
        <v>455</v>
      </c>
      <c r="D39" s="20" t="s">
        <v>307</v>
      </c>
      <c r="E39" s="40"/>
      <c r="F39" s="41">
        <v>109</v>
      </c>
    </row>
    <row r="40" spans="1:6" ht="19.5" customHeight="1">
      <c r="A40" s="47"/>
      <c r="B40" s="782"/>
      <c r="C40" s="21" t="s">
        <v>456</v>
      </c>
      <c r="D40" s="783" t="s">
        <v>308</v>
      </c>
      <c r="E40" s="784">
        <v>40178</v>
      </c>
      <c r="F40" s="780">
        <v>47420</v>
      </c>
    </row>
    <row r="41" spans="1:6" ht="19.5" customHeight="1">
      <c r="A41" s="47"/>
      <c r="B41" s="782"/>
      <c r="C41" s="22" t="s">
        <v>457</v>
      </c>
      <c r="D41" s="783"/>
      <c r="E41" s="785"/>
      <c r="F41" s="781"/>
    </row>
    <row r="42" spans="2:6" ht="25.5" customHeight="1">
      <c r="B42" s="514" t="s">
        <v>458</v>
      </c>
      <c r="C42" s="25" t="s">
        <v>459</v>
      </c>
      <c r="D42" s="20" t="s">
        <v>309</v>
      </c>
      <c r="E42" s="40">
        <v>1228</v>
      </c>
      <c r="F42" s="41">
        <v>1680</v>
      </c>
    </row>
    <row r="43" spans="2:6" ht="19.5" customHeight="1">
      <c r="B43" s="514">
        <v>10</v>
      </c>
      <c r="C43" s="25" t="s">
        <v>460</v>
      </c>
      <c r="D43" s="20" t="s">
        <v>310</v>
      </c>
      <c r="E43" s="40">
        <v>1178</v>
      </c>
      <c r="F43" s="41">
        <v>1540</v>
      </c>
    </row>
    <row r="44" spans="2:6" ht="19.5" customHeight="1">
      <c r="B44" s="514" t="s">
        <v>461</v>
      </c>
      <c r="C44" s="25" t="s">
        <v>462</v>
      </c>
      <c r="D44" s="20" t="s">
        <v>311</v>
      </c>
      <c r="E44" s="40"/>
      <c r="F44" s="41"/>
    </row>
    <row r="45" spans="2:6" ht="19.5" customHeight="1">
      <c r="B45" s="514">
        <v>13</v>
      </c>
      <c r="C45" s="25" t="s">
        <v>463</v>
      </c>
      <c r="D45" s="20" t="s">
        <v>312</v>
      </c>
      <c r="E45" s="40"/>
      <c r="F45" s="41"/>
    </row>
    <row r="46" spans="2:6" ht="19.5" customHeight="1">
      <c r="B46" s="514" t="s">
        <v>464</v>
      </c>
      <c r="C46" s="25" t="s">
        <v>465</v>
      </c>
      <c r="D46" s="20" t="s">
        <v>313</v>
      </c>
      <c r="E46" s="40"/>
      <c r="F46" s="41">
        <v>140</v>
      </c>
    </row>
    <row r="47" spans="2:6" ht="19.5" customHeight="1">
      <c r="B47" s="514" t="s">
        <v>466</v>
      </c>
      <c r="C47" s="25" t="s">
        <v>467</v>
      </c>
      <c r="D47" s="20" t="s">
        <v>314</v>
      </c>
      <c r="E47" s="40">
        <v>50</v>
      </c>
      <c r="F47" s="41"/>
    </row>
    <row r="48" spans="1:6" ht="25.5" customHeight="1">
      <c r="A48" s="47"/>
      <c r="B48" s="513">
        <v>14</v>
      </c>
      <c r="C48" s="25" t="s">
        <v>468</v>
      </c>
      <c r="D48" s="20" t="s">
        <v>315</v>
      </c>
      <c r="E48" s="40"/>
      <c r="F48" s="41"/>
    </row>
    <row r="49" spans="1:6" ht="19.5" customHeight="1">
      <c r="A49" s="47"/>
      <c r="B49" s="782">
        <v>20</v>
      </c>
      <c r="C49" s="23" t="s">
        <v>469</v>
      </c>
      <c r="D49" s="783" t="s">
        <v>316</v>
      </c>
      <c r="E49" s="784">
        <v>27000</v>
      </c>
      <c r="F49" s="780">
        <v>28000</v>
      </c>
    </row>
    <row r="50" spans="1:6" ht="19.5" customHeight="1">
      <c r="A50" s="47"/>
      <c r="B50" s="782"/>
      <c r="C50" s="24" t="s">
        <v>470</v>
      </c>
      <c r="D50" s="783"/>
      <c r="E50" s="785"/>
      <c r="F50" s="781"/>
    </row>
    <row r="51" spans="1:6" ht="19.5" customHeight="1">
      <c r="A51" s="47"/>
      <c r="B51" s="513">
        <v>204</v>
      </c>
      <c r="C51" s="25" t="s">
        <v>471</v>
      </c>
      <c r="D51" s="20" t="s">
        <v>317</v>
      </c>
      <c r="E51" s="40">
        <v>27000</v>
      </c>
      <c r="F51" s="41">
        <v>28000</v>
      </c>
    </row>
    <row r="52" spans="1:6" ht="19.5" customHeight="1">
      <c r="A52" s="47"/>
      <c r="B52" s="513">
        <v>205</v>
      </c>
      <c r="C52" s="25" t="s">
        <v>472</v>
      </c>
      <c r="D52" s="20" t="s">
        <v>318</v>
      </c>
      <c r="E52" s="40"/>
      <c r="F52" s="41"/>
    </row>
    <row r="53" spans="1:6" ht="25.5" customHeight="1">
      <c r="A53" s="47"/>
      <c r="B53" s="513" t="s">
        <v>473</v>
      </c>
      <c r="C53" s="25" t="s">
        <v>474</v>
      </c>
      <c r="D53" s="20" t="s">
        <v>319</v>
      </c>
      <c r="E53" s="40"/>
      <c r="F53" s="41"/>
    </row>
    <row r="54" spans="1:6" ht="25.5" customHeight="1">
      <c r="A54" s="47"/>
      <c r="B54" s="513" t="s">
        <v>475</v>
      </c>
      <c r="C54" s="25" t="s">
        <v>476</v>
      </c>
      <c r="D54" s="20" t="s">
        <v>320</v>
      </c>
      <c r="E54" s="40"/>
      <c r="F54" s="41"/>
    </row>
    <row r="55" spans="1:6" ht="19.5" customHeight="1">
      <c r="A55" s="47"/>
      <c r="B55" s="513">
        <v>206</v>
      </c>
      <c r="C55" s="25" t="s">
        <v>477</v>
      </c>
      <c r="D55" s="20" t="s">
        <v>321</v>
      </c>
      <c r="E55" s="40"/>
      <c r="F55" s="41"/>
    </row>
    <row r="56" spans="1:6" ht="19.5" customHeight="1">
      <c r="A56" s="47"/>
      <c r="B56" s="782" t="s">
        <v>478</v>
      </c>
      <c r="C56" s="23" t="s">
        <v>479</v>
      </c>
      <c r="D56" s="783" t="s">
        <v>322</v>
      </c>
      <c r="E56" s="784">
        <v>1750</v>
      </c>
      <c r="F56" s="780">
        <v>300</v>
      </c>
    </row>
    <row r="57" spans="1:6" ht="19.5" customHeight="1">
      <c r="A57" s="47"/>
      <c r="B57" s="782"/>
      <c r="C57" s="24" t="s">
        <v>480</v>
      </c>
      <c r="D57" s="783"/>
      <c r="E57" s="785"/>
      <c r="F57" s="781"/>
    </row>
    <row r="58" spans="2:6" ht="23.25" customHeight="1">
      <c r="B58" s="514" t="s">
        <v>481</v>
      </c>
      <c r="C58" s="25" t="s">
        <v>482</v>
      </c>
      <c r="D58" s="20" t="s">
        <v>323</v>
      </c>
      <c r="E58" s="40">
        <v>1750</v>
      </c>
      <c r="F58" s="41">
        <v>300</v>
      </c>
    </row>
    <row r="59" spans="2:6" ht="19.5" customHeight="1">
      <c r="B59" s="514">
        <v>223</v>
      </c>
      <c r="C59" s="25" t="s">
        <v>483</v>
      </c>
      <c r="D59" s="20" t="s">
        <v>324</v>
      </c>
      <c r="E59" s="40"/>
      <c r="F59" s="41"/>
    </row>
    <row r="60" spans="1:6" ht="25.5" customHeight="1">
      <c r="A60" s="47"/>
      <c r="B60" s="513">
        <v>224</v>
      </c>
      <c r="C60" s="25" t="s">
        <v>484</v>
      </c>
      <c r="D60" s="20" t="s">
        <v>325</v>
      </c>
      <c r="E60" s="40"/>
      <c r="F60" s="41"/>
    </row>
    <row r="61" spans="1:6" ht="19.5" customHeight="1">
      <c r="A61" s="47"/>
      <c r="B61" s="782">
        <v>23</v>
      </c>
      <c r="C61" s="23" t="s">
        <v>485</v>
      </c>
      <c r="D61" s="783" t="s">
        <v>326</v>
      </c>
      <c r="E61" s="784"/>
      <c r="F61" s="780">
        <v>320</v>
      </c>
    </row>
    <row r="62" spans="1:6" ht="19.5" customHeight="1">
      <c r="A62" s="47"/>
      <c r="B62" s="782"/>
      <c r="C62" s="24" t="s">
        <v>486</v>
      </c>
      <c r="D62" s="783"/>
      <c r="E62" s="785"/>
      <c r="F62" s="781"/>
    </row>
    <row r="63" spans="2:6" ht="25.5" customHeight="1">
      <c r="B63" s="514">
        <v>230</v>
      </c>
      <c r="C63" s="25" t="s">
        <v>487</v>
      </c>
      <c r="D63" s="20" t="s">
        <v>327</v>
      </c>
      <c r="E63" s="40"/>
      <c r="F63" s="41"/>
    </row>
    <row r="64" spans="2:6" ht="25.5" customHeight="1">
      <c r="B64" s="514">
        <v>231</v>
      </c>
      <c r="C64" s="25" t="s">
        <v>867</v>
      </c>
      <c r="D64" s="20" t="s">
        <v>328</v>
      </c>
      <c r="E64" s="40"/>
      <c r="F64" s="41"/>
    </row>
    <row r="65" spans="2:6" ht="19.5" customHeight="1">
      <c r="B65" s="514" t="s">
        <v>488</v>
      </c>
      <c r="C65" s="25" t="s">
        <v>489</v>
      </c>
      <c r="D65" s="20" t="s">
        <v>329</v>
      </c>
      <c r="E65" s="40"/>
      <c r="F65" s="41">
        <v>320</v>
      </c>
    </row>
    <row r="66" spans="2:6" ht="25.5" customHeight="1">
      <c r="B66" s="514" t="s">
        <v>490</v>
      </c>
      <c r="C66" s="25" t="s">
        <v>491</v>
      </c>
      <c r="D66" s="20" t="s">
        <v>330</v>
      </c>
      <c r="E66" s="40"/>
      <c r="F66" s="41"/>
    </row>
    <row r="67" spans="2:6" ht="25.5" customHeight="1">
      <c r="B67" s="514">
        <v>235</v>
      </c>
      <c r="C67" s="25" t="s">
        <v>492</v>
      </c>
      <c r="D67" s="20" t="s">
        <v>331</v>
      </c>
      <c r="E67" s="40"/>
      <c r="F67" s="41"/>
    </row>
    <row r="68" spans="2:6" ht="25.5" customHeight="1">
      <c r="B68" s="514" t="s">
        <v>493</v>
      </c>
      <c r="C68" s="25" t="s">
        <v>843</v>
      </c>
      <c r="D68" s="20" t="s">
        <v>332</v>
      </c>
      <c r="E68" s="40"/>
      <c r="F68" s="41"/>
    </row>
    <row r="69" spans="2:6" ht="25.5" customHeight="1">
      <c r="B69" s="514">
        <v>237</v>
      </c>
      <c r="C69" s="25" t="s">
        <v>494</v>
      </c>
      <c r="D69" s="20" t="s">
        <v>333</v>
      </c>
      <c r="E69" s="40"/>
      <c r="F69" s="41"/>
    </row>
    <row r="70" spans="2:6" ht="19.5" customHeight="1">
      <c r="B70" s="514" t="s">
        <v>495</v>
      </c>
      <c r="C70" s="25" t="s">
        <v>496</v>
      </c>
      <c r="D70" s="20" t="s">
        <v>334</v>
      </c>
      <c r="E70" s="40"/>
      <c r="F70" s="41"/>
    </row>
    <row r="71" spans="2:6" ht="19.5" customHeight="1">
      <c r="B71" s="514">
        <v>24</v>
      </c>
      <c r="C71" s="25" t="s">
        <v>497</v>
      </c>
      <c r="D71" s="20" t="s">
        <v>335</v>
      </c>
      <c r="E71" s="40">
        <v>8900</v>
      </c>
      <c r="F71" s="41">
        <v>16760</v>
      </c>
    </row>
    <row r="72" spans="2:6" ht="25.5" customHeight="1">
      <c r="B72" s="514" t="s">
        <v>498</v>
      </c>
      <c r="C72" s="25" t="s">
        <v>499</v>
      </c>
      <c r="D72" s="20" t="s">
        <v>336</v>
      </c>
      <c r="E72" s="40">
        <v>1300</v>
      </c>
      <c r="F72" s="41">
        <v>360</v>
      </c>
    </row>
    <row r="73" spans="2:6" ht="25.5" customHeight="1">
      <c r="B73" s="514"/>
      <c r="C73" s="19" t="s">
        <v>583</v>
      </c>
      <c r="D73" s="20" t="s">
        <v>337</v>
      </c>
      <c r="E73" s="40">
        <v>99972</v>
      </c>
      <c r="F73" s="41">
        <v>106865</v>
      </c>
    </row>
    <row r="74" spans="2:6" ht="19.5" customHeight="1">
      <c r="B74" s="514">
        <v>88</v>
      </c>
      <c r="C74" s="19" t="s">
        <v>500</v>
      </c>
      <c r="D74" s="20" t="s">
        <v>338</v>
      </c>
      <c r="E74" s="40">
        <v>14012</v>
      </c>
      <c r="F74" s="41">
        <v>14012</v>
      </c>
    </row>
    <row r="75" spans="1:6" ht="19.5" customHeight="1">
      <c r="A75" s="47"/>
      <c r="B75" s="515"/>
      <c r="C75" s="19" t="s">
        <v>37</v>
      </c>
      <c r="D75" s="26"/>
      <c r="E75" s="40"/>
      <c r="F75" s="41"/>
    </row>
    <row r="76" spans="1:6" ht="19.5" customHeight="1">
      <c r="A76" s="47"/>
      <c r="B76" s="782"/>
      <c r="C76" s="21" t="s">
        <v>501</v>
      </c>
      <c r="D76" s="783" t="s">
        <v>134</v>
      </c>
      <c r="E76" s="784">
        <v>64822</v>
      </c>
      <c r="F76" s="780">
        <v>65371</v>
      </c>
    </row>
    <row r="77" spans="1:6" ht="19.5" customHeight="1">
      <c r="A77" s="47"/>
      <c r="B77" s="782"/>
      <c r="C77" s="22" t="s">
        <v>502</v>
      </c>
      <c r="D77" s="783"/>
      <c r="E77" s="785"/>
      <c r="F77" s="781"/>
    </row>
    <row r="78" spans="1:6" ht="19.5" customHeight="1">
      <c r="A78" s="47"/>
      <c r="B78" s="513" t="s">
        <v>503</v>
      </c>
      <c r="C78" s="25" t="s">
        <v>504</v>
      </c>
      <c r="D78" s="20" t="s">
        <v>135</v>
      </c>
      <c r="E78" s="40">
        <v>17263</v>
      </c>
      <c r="F78" s="41">
        <v>17263</v>
      </c>
    </row>
    <row r="79" spans="2:6" ht="19.5" customHeight="1">
      <c r="B79" s="514">
        <v>31</v>
      </c>
      <c r="C79" s="25" t="s">
        <v>505</v>
      </c>
      <c r="D79" s="20" t="s">
        <v>136</v>
      </c>
      <c r="E79" s="40"/>
      <c r="F79" s="41"/>
    </row>
    <row r="80" spans="2:6" ht="19.5" customHeight="1">
      <c r="B80" s="514">
        <v>306</v>
      </c>
      <c r="C80" s="25" t="s">
        <v>506</v>
      </c>
      <c r="D80" s="20" t="s">
        <v>137</v>
      </c>
      <c r="E80" s="40"/>
      <c r="F80" s="41"/>
    </row>
    <row r="81" spans="2:6" ht="19.5" customHeight="1">
      <c r="B81" s="514">
        <v>32</v>
      </c>
      <c r="C81" s="25" t="s">
        <v>507</v>
      </c>
      <c r="D81" s="20" t="s">
        <v>138</v>
      </c>
      <c r="E81" s="40">
        <v>12103</v>
      </c>
      <c r="F81" s="41">
        <v>12102</v>
      </c>
    </row>
    <row r="82" spans="2:6" ht="60.75" customHeight="1">
      <c r="B82" s="514" t="s">
        <v>508</v>
      </c>
      <c r="C82" s="25" t="s">
        <v>861</v>
      </c>
      <c r="D82" s="20" t="s">
        <v>139</v>
      </c>
      <c r="E82" s="40"/>
      <c r="F82" s="41"/>
    </row>
    <row r="83" spans="2:6" ht="49.5" customHeight="1">
      <c r="B83" s="514" t="s">
        <v>509</v>
      </c>
      <c r="C83" s="25" t="s">
        <v>862</v>
      </c>
      <c r="D83" s="20" t="s">
        <v>140</v>
      </c>
      <c r="E83" s="40"/>
      <c r="F83" s="41"/>
    </row>
    <row r="84" spans="2:6" ht="19.5" customHeight="1">
      <c r="B84" s="514">
        <v>34</v>
      </c>
      <c r="C84" s="25" t="s">
        <v>510</v>
      </c>
      <c r="D84" s="20" t="s">
        <v>141</v>
      </c>
      <c r="E84" s="40">
        <v>36815</v>
      </c>
      <c r="F84" s="41">
        <v>37365</v>
      </c>
    </row>
    <row r="85" spans="2:6" ht="19.5" customHeight="1">
      <c r="B85" s="514">
        <v>340</v>
      </c>
      <c r="C85" s="25" t="s">
        <v>151</v>
      </c>
      <c r="D85" s="20" t="s">
        <v>142</v>
      </c>
      <c r="E85" s="40">
        <v>36483</v>
      </c>
      <c r="F85" s="41">
        <v>36974</v>
      </c>
    </row>
    <row r="86" spans="2:6" ht="19.5" customHeight="1">
      <c r="B86" s="514">
        <v>341</v>
      </c>
      <c r="C86" s="25" t="s">
        <v>511</v>
      </c>
      <c r="D86" s="20" t="s">
        <v>143</v>
      </c>
      <c r="E86" s="40">
        <v>332</v>
      </c>
      <c r="F86" s="41">
        <v>391</v>
      </c>
    </row>
    <row r="87" spans="2:6" ht="19.5" customHeight="1">
      <c r="B87" s="514"/>
      <c r="C87" s="25" t="s">
        <v>512</v>
      </c>
      <c r="D87" s="20" t="s">
        <v>144</v>
      </c>
      <c r="E87" s="40"/>
      <c r="F87" s="41"/>
    </row>
    <row r="88" spans="2:6" ht="19.5" customHeight="1">
      <c r="B88" s="514">
        <v>35</v>
      </c>
      <c r="C88" s="25" t="s">
        <v>513</v>
      </c>
      <c r="D88" s="20" t="s">
        <v>145</v>
      </c>
      <c r="E88" s="40">
        <v>1339</v>
      </c>
      <c r="F88" s="41">
        <v>1359</v>
      </c>
    </row>
    <row r="89" spans="2:6" ht="19.5" customHeight="1">
      <c r="B89" s="514">
        <v>350</v>
      </c>
      <c r="C89" s="25" t="s">
        <v>514</v>
      </c>
      <c r="D89" s="20" t="s">
        <v>146</v>
      </c>
      <c r="E89" s="40">
        <v>1339</v>
      </c>
      <c r="F89" s="41">
        <v>1359</v>
      </c>
    </row>
    <row r="90" spans="1:6" ht="19.5" customHeight="1">
      <c r="A90" s="47"/>
      <c r="B90" s="513">
        <v>351</v>
      </c>
      <c r="C90" s="25" t="s">
        <v>157</v>
      </c>
      <c r="D90" s="20" t="s">
        <v>147</v>
      </c>
      <c r="E90" s="40"/>
      <c r="F90" s="41"/>
    </row>
    <row r="91" spans="1:6" ht="22.5" customHeight="1">
      <c r="A91" s="47"/>
      <c r="B91" s="782"/>
      <c r="C91" s="21" t="s">
        <v>515</v>
      </c>
      <c r="D91" s="783" t="s">
        <v>148</v>
      </c>
      <c r="E91" s="784">
        <v>6000</v>
      </c>
      <c r="F91" s="780">
        <v>8000</v>
      </c>
    </row>
    <row r="92" spans="1:6" ht="19.5" customHeight="1">
      <c r="A92" s="47"/>
      <c r="B92" s="782"/>
      <c r="C92" s="22" t="s">
        <v>516</v>
      </c>
      <c r="D92" s="783"/>
      <c r="E92" s="785"/>
      <c r="F92" s="781"/>
    </row>
    <row r="93" spans="1:6" ht="19.5" customHeight="1">
      <c r="A93" s="47"/>
      <c r="B93" s="782">
        <v>40</v>
      </c>
      <c r="C93" s="23" t="s">
        <v>517</v>
      </c>
      <c r="D93" s="783" t="s">
        <v>149</v>
      </c>
      <c r="E93" s="784">
        <v>6000</v>
      </c>
      <c r="F93" s="780">
        <v>8000</v>
      </c>
    </row>
    <row r="94" spans="1:6" ht="19.5" customHeight="1">
      <c r="A94" s="47"/>
      <c r="B94" s="782"/>
      <c r="C94" s="24" t="s">
        <v>518</v>
      </c>
      <c r="D94" s="783"/>
      <c r="E94" s="785"/>
      <c r="F94" s="781"/>
    </row>
    <row r="95" spans="1:6" ht="25.5" customHeight="1">
      <c r="A95" s="47"/>
      <c r="B95" s="513">
        <v>404</v>
      </c>
      <c r="C95" s="25" t="s">
        <v>519</v>
      </c>
      <c r="D95" s="20" t="s">
        <v>150</v>
      </c>
      <c r="E95" s="40">
        <v>6000</v>
      </c>
      <c r="F95" s="41">
        <v>8000</v>
      </c>
    </row>
    <row r="96" spans="1:6" ht="19.5" customHeight="1">
      <c r="A96" s="47"/>
      <c r="B96" s="513">
        <v>400</v>
      </c>
      <c r="C96" s="25" t="s">
        <v>520</v>
      </c>
      <c r="D96" s="20" t="s">
        <v>152</v>
      </c>
      <c r="E96" s="40"/>
      <c r="F96" s="41"/>
    </row>
    <row r="97" spans="1:6" ht="19.5" customHeight="1">
      <c r="A97" s="47"/>
      <c r="B97" s="513" t="s">
        <v>863</v>
      </c>
      <c r="C97" s="25" t="s">
        <v>521</v>
      </c>
      <c r="D97" s="20" t="s">
        <v>153</v>
      </c>
      <c r="E97" s="40"/>
      <c r="F97" s="41"/>
    </row>
    <row r="98" spans="1:6" ht="19.5" customHeight="1">
      <c r="A98" s="47"/>
      <c r="B98" s="782">
        <v>41</v>
      </c>
      <c r="C98" s="23" t="s">
        <v>522</v>
      </c>
      <c r="D98" s="783" t="s">
        <v>154</v>
      </c>
      <c r="E98" s="784"/>
      <c r="F98" s="780"/>
    </row>
    <row r="99" spans="1:6" ht="12.75" customHeight="1">
      <c r="A99" s="47"/>
      <c r="B99" s="782"/>
      <c r="C99" s="24" t="s">
        <v>523</v>
      </c>
      <c r="D99" s="783"/>
      <c r="E99" s="785"/>
      <c r="F99" s="781"/>
    </row>
    <row r="100" spans="2:6" ht="19.5" customHeight="1">
      <c r="B100" s="514">
        <v>410</v>
      </c>
      <c r="C100" s="25" t="s">
        <v>524</v>
      </c>
      <c r="D100" s="20" t="s">
        <v>155</v>
      </c>
      <c r="E100" s="40"/>
      <c r="F100" s="41"/>
    </row>
    <row r="101" spans="2:6" ht="36.75" customHeight="1">
      <c r="B101" s="514" t="s">
        <v>525</v>
      </c>
      <c r="C101" s="25" t="s">
        <v>526</v>
      </c>
      <c r="D101" s="20" t="s">
        <v>156</v>
      </c>
      <c r="E101" s="40"/>
      <c r="F101" s="41"/>
    </row>
    <row r="102" spans="2:6" ht="39" customHeight="1">
      <c r="B102" s="514" t="s">
        <v>525</v>
      </c>
      <c r="C102" s="25" t="s">
        <v>527</v>
      </c>
      <c r="D102" s="20" t="s">
        <v>158</v>
      </c>
      <c r="E102" s="40"/>
      <c r="F102" s="41"/>
    </row>
    <row r="103" spans="2:6" ht="25.5" customHeight="1">
      <c r="B103" s="514" t="s">
        <v>528</v>
      </c>
      <c r="C103" s="25" t="s">
        <v>529</v>
      </c>
      <c r="D103" s="20" t="s">
        <v>159</v>
      </c>
      <c r="E103" s="40"/>
      <c r="F103" s="41"/>
    </row>
    <row r="104" spans="2:6" ht="25.5" customHeight="1">
      <c r="B104" s="514" t="s">
        <v>530</v>
      </c>
      <c r="C104" s="25" t="s">
        <v>844</v>
      </c>
      <c r="D104" s="20" t="s">
        <v>160</v>
      </c>
      <c r="E104" s="40"/>
      <c r="F104" s="41"/>
    </row>
    <row r="105" spans="2:6" ht="19.5" customHeight="1">
      <c r="B105" s="514">
        <v>413</v>
      </c>
      <c r="C105" s="25" t="s">
        <v>531</v>
      </c>
      <c r="D105" s="20" t="s">
        <v>161</v>
      </c>
      <c r="E105" s="40"/>
      <c r="F105" s="41"/>
    </row>
    <row r="106" spans="2:6" ht="19.5" customHeight="1">
      <c r="B106" s="514">
        <v>419</v>
      </c>
      <c r="C106" s="25" t="s">
        <v>532</v>
      </c>
      <c r="D106" s="20" t="s">
        <v>162</v>
      </c>
      <c r="E106" s="40"/>
      <c r="F106" s="41"/>
    </row>
    <row r="107" spans="2:6" ht="24" customHeight="1">
      <c r="B107" s="514" t="s">
        <v>533</v>
      </c>
      <c r="C107" s="25" t="s">
        <v>534</v>
      </c>
      <c r="D107" s="20" t="s">
        <v>163</v>
      </c>
      <c r="E107" s="40"/>
      <c r="F107" s="41"/>
    </row>
    <row r="108" spans="2:6" ht="19.5" customHeight="1">
      <c r="B108" s="514">
        <v>498</v>
      </c>
      <c r="C108" s="19" t="s">
        <v>535</v>
      </c>
      <c r="D108" s="20" t="s">
        <v>164</v>
      </c>
      <c r="E108" s="40"/>
      <c r="F108" s="41"/>
    </row>
    <row r="109" spans="1:6" ht="24" customHeight="1">
      <c r="A109" s="47"/>
      <c r="B109" s="513" t="s">
        <v>536</v>
      </c>
      <c r="C109" s="19" t="s">
        <v>537</v>
      </c>
      <c r="D109" s="20" t="s">
        <v>165</v>
      </c>
      <c r="E109" s="40"/>
      <c r="F109" s="41"/>
    </row>
    <row r="110" spans="1:6" ht="23.25" customHeight="1">
      <c r="A110" s="47"/>
      <c r="B110" s="782"/>
      <c r="C110" s="21" t="s">
        <v>538</v>
      </c>
      <c r="D110" s="783" t="s">
        <v>166</v>
      </c>
      <c r="E110" s="784">
        <v>29160</v>
      </c>
      <c r="F110" s="780">
        <v>33494</v>
      </c>
    </row>
    <row r="111" spans="1:6" ht="14.25" customHeight="1">
      <c r="A111" s="47"/>
      <c r="B111" s="782"/>
      <c r="C111" s="22" t="s">
        <v>539</v>
      </c>
      <c r="D111" s="783"/>
      <c r="E111" s="785"/>
      <c r="F111" s="781"/>
    </row>
    <row r="112" spans="1:6" ht="19.5" customHeight="1">
      <c r="A112" s="47"/>
      <c r="B112" s="513">
        <v>467</v>
      </c>
      <c r="C112" s="25" t="s">
        <v>540</v>
      </c>
      <c r="D112" s="20" t="s">
        <v>167</v>
      </c>
      <c r="E112" s="40"/>
      <c r="F112" s="41"/>
    </row>
    <row r="113" spans="1:6" ht="19.5" customHeight="1">
      <c r="A113" s="47"/>
      <c r="B113" s="782" t="s">
        <v>541</v>
      </c>
      <c r="C113" s="23" t="s">
        <v>542</v>
      </c>
      <c r="D113" s="783" t="s">
        <v>168</v>
      </c>
      <c r="E113" s="784"/>
      <c r="F113" s="780"/>
    </row>
    <row r="114" spans="1:6" ht="15.75" customHeight="1">
      <c r="A114" s="47"/>
      <c r="B114" s="782"/>
      <c r="C114" s="24" t="s">
        <v>543</v>
      </c>
      <c r="D114" s="783"/>
      <c r="E114" s="785"/>
      <c r="F114" s="781"/>
    </row>
    <row r="115" spans="1:6" ht="25.5" customHeight="1">
      <c r="A115" s="47"/>
      <c r="B115" s="513" t="s">
        <v>544</v>
      </c>
      <c r="C115" s="25" t="s">
        <v>545</v>
      </c>
      <c r="D115" s="20" t="s">
        <v>169</v>
      </c>
      <c r="E115" s="40"/>
      <c r="F115" s="41"/>
    </row>
    <row r="116" spans="2:6" ht="25.5" customHeight="1">
      <c r="B116" s="514" t="s">
        <v>544</v>
      </c>
      <c r="C116" s="25" t="s">
        <v>546</v>
      </c>
      <c r="D116" s="20" t="s">
        <v>170</v>
      </c>
      <c r="E116" s="40"/>
      <c r="F116" s="41"/>
    </row>
    <row r="117" spans="2:6" ht="25.5" customHeight="1">
      <c r="B117" s="514" t="s">
        <v>547</v>
      </c>
      <c r="C117" s="25" t="s">
        <v>548</v>
      </c>
      <c r="D117" s="20" t="s">
        <v>171</v>
      </c>
      <c r="E117" s="40"/>
      <c r="F117" s="41"/>
    </row>
    <row r="118" spans="2:6" ht="24.75" customHeight="1">
      <c r="B118" s="514" t="s">
        <v>549</v>
      </c>
      <c r="C118" s="25" t="s">
        <v>550</v>
      </c>
      <c r="D118" s="20" t="s">
        <v>172</v>
      </c>
      <c r="E118" s="40"/>
      <c r="F118" s="41"/>
    </row>
    <row r="119" spans="2:6" ht="24.75" customHeight="1">
      <c r="B119" s="514" t="s">
        <v>551</v>
      </c>
      <c r="C119" s="25" t="s">
        <v>552</v>
      </c>
      <c r="D119" s="20" t="s">
        <v>173</v>
      </c>
      <c r="E119" s="40"/>
      <c r="F119" s="41"/>
    </row>
    <row r="120" spans="2:6" ht="19.5" customHeight="1">
      <c r="B120" s="514">
        <v>426</v>
      </c>
      <c r="C120" s="25" t="s">
        <v>553</v>
      </c>
      <c r="D120" s="20" t="s">
        <v>174</v>
      </c>
      <c r="E120" s="40"/>
      <c r="F120" s="41"/>
    </row>
    <row r="121" spans="2:6" ht="19.5" customHeight="1">
      <c r="B121" s="514">
        <v>428</v>
      </c>
      <c r="C121" s="25" t="s">
        <v>554</v>
      </c>
      <c r="D121" s="20" t="s">
        <v>175</v>
      </c>
      <c r="E121" s="40"/>
      <c r="F121" s="41"/>
    </row>
    <row r="122" spans="2:6" ht="19.5" customHeight="1">
      <c r="B122" s="514">
        <v>430</v>
      </c>
      <c r="C122" s="25" t="s">
        <v>555</v>
      </c>
      <c r="D122" s="20" t="s">
        <v>176</v>
      </c>
      <c r="E122" s="40"/>
      <c r="F122" s="41"/>
    </row>
    <row r="123" spans="1:6" ht="19.5" customHeight="1">
      <c r="A123" s="47"/>
      <c r="B123" s="782" t="s">
        <v>556</v>
      </c>
      <c r="C123" s="23" t="s">
        <v>557</v>
      </c>
      <c r="D123" s="783" t="s">
        <v>177</v>
      </c>
      <c r="E123" s="784">
        <v>14000</v>
      </c>
      <c r="F123" s="780">
        <v>16500</v>
      </c>
    </row>
    <row r="124" spans="1:6" ht="15.75" customHeight="1">
      <c r="A124" s="47"/>
      <c r="B124" s="782"/>
      <c r="C124" s="24" t="s">
        <v>558</v>
      </c>
      <c r="D124" s="783"/>
      <c r="E124" s="785"/>
      <c r="F124" s="781"/>
    </row>
    <row r="125" spans="2:6" ht="24.75" customHeight="1">
      <c r="B125" s="514" t="s">
        <v>559</v>
      </c>
      <c r="C125" s="25" t="s">
        <v>560</v>
      </c>
      <c r="D125" s="20" t="s">
        <v>178</v>
      </c>
      <c r="E125" s="40"/>
      <c r="F125" s="41"/>
    </row>
    <row r="126" spans="2:6" ht="24.75" customHeight="1">
      <c r="B126" s="514" t="s">
        <v>561</v>
      </c>
      <c r="C126" s="25" t="s">
        <v>562</v>
      </c>
      <c r="D126" s="20" t="s">
        <v>179</v>
      </c>
      <c r="E126" s="40"/>
      <c r="F126" s="41"/>
    </row>
    <row r="127" spans="2:6" ht="19.5" customHeight="1">
      <c r="B127" s="514">
        <v>435</v>
      </c>
      <c r="C127" s="25" t="s">
        <v>563</v>
      </c>
      <c r="D127" s="20" t="s">
        <v>180</v>
      </c>
      <c r="E127" s="40">
        <v>14000</v>
      </c>
      <c r="F127" s="41">
        <v>16500</v>
      </c>
    </row>
    <row r="128" spans="2:6" ht="19.5" customHeight="1">
      <c r="B128" s="514">
        <v>436</v>
      </c>
      <c r="C128" s="25" t="s">
        <v>564</v>
      </c>
      <c r="D128" s="20" t="s">
        <v>181</v>
      </c>
      <c r="E128" s="40"/>
      <c r="F128" s="41"/>
    </row>
    <row r="129" spans="2:6" ht="19.5" customHeight="1">
      <c r="B129" s="514" t="s">
        <v>565</v>
      </c>
      <c r="C129" s="25" t="s">
        <v>566</v>
      </c>
      <c r="D129" s="20" t="s">
        <v>182</v>
      </c>
      <c r="E129" s="40"/>
      <c r="F129" s="41"/>
    </row>
    <row r="130" spans="2:6" ht="19.5" customHeight="1">
      <c r="B130" s="514" t="s">
        <v>565</v>
      </c>
      <c r="C130" s="25" t="s">
        <v>567</v>
      </c>
      <c r="D130" s="20" t="s">
        <v>183</v>
      </c>
      <c r="E130" s="40"/>
      <c r="F130" s="41"/>
    </row>
    <row r="131" spans="1:6" ht="19.5" customHeight="1">
      <c r="A131" s="47"/>
      <c r="B131" s="782" t="s">
        <v>568</v>
      </c>
      <c r="C131" s="23" t="s">
        <v>569</v>
      </c>
      <c r="D131" s="783" t="s">
        <v>184</v>
      </c>
      <c r="E131" s="784">
        <f>E133+E134+E135</f>
        <v>15080</v>
      </c>
      <c r="F131" s="780">
        <v>16854</v>
      </c>
    </row>
    <row r="132" spans="1:6" ht="15" customHeight="1">
      <c r="A132" s="47"/>
      <c r="B132" s="782"/>
      <c r="C132" s="24" t="s">
        <v>570</v>
      </c>
      <c r="D132" s="783"/>
      <c r="E132" s="785"/>
      <c r="F132" s="781"/>
    </row>
    <row r="133" spans="2:6" ht="19.5" customHeight="1">
      <c r="B133" s="514" t="s">
        <v>864</v>
      </c>
      <c r="C133" s="25" t="s">
        <v>571</v>
      </c>
      <c r="D133" s="20" t="s">
        <v>185</v>
      </c>
      <c r="E133" s="40">
        <v>13900</v>
      </c>
      <c r="F133" s="41">
        <v>14654</v>
      </c>
    </row>
    <row r="134" spans="2:6" ht="24.75" customHeight="1">
      <c r="B134" s="514" t="s">
        <v>572</v>
      </c>
      <c r="C134" s="25" t="s">
        <v>865</v>
      </c>
      <c r="D134" s="20" t="s">
        <v>186</v>
      </c>
      <c r="E134" s="40">
        <v>900</v>
      </c>
      <c r="F134" s="41">
        <v>1100</v>
      </c>
    </row>
    <row r="135" spans="2:6" ht="19.5" customHeight="1">
      <c r="B135" s="514">
        <v>481</v>
      </c>
      <c r="C135" s="25" t="s">
        <v>573</v>
      </c>
      <c r="D135" s="20" t="s">
        <v>187</v>
      </c>
      <c r="E135" s="40">
        <v>280</v>
      </c>
      <c r="F135" s="41">
        <v>1100</v>
      </c>
    </row>
    <row r="136" spans="2:6" ht="36.75" customHeight="1">
      <c r="B136" s="514">
        <v>427</v>
      </c>
      <c r="C136" s="25" t="s">
        <v>574</v>
      </c>
      <c r="D136" s="20" t="s">
        <v>188</v>
      </c>
      <c r="E136" s="40"/>
      <c r="F136" s="41"/>
    </row>
    <row r="137" spans="1:6" ht="33" customHeight="1">
      <c r="A137" s="47"/>
      <c r="B137" s="513" t="s">
        <v>575</v>
      </c>
      <c r="C137" s="25" t="s">
        <v>576</v>
      </c>
      <c r="D137" s="20" t="s">
        <v>189</v>
      </c>
      <c r="E137" s="40">
        <v>70</v>
      </c>
      <c r="F137" s="41">
        <v>140</v>
      </c>
    </row>
    <row r="138" spans="1:6" ht="19.5" customHeight="1">
      <c r="A138" s="47"/>
      <c r="B138" s="782"/>
      <c r="C138" s="21" t="s">
        <v>577</v>
      </c>
      <c r="D138" s="783" t="s">
        <v>190</v>
      </c>
      <c r="E138" s="784"/>
      <c r="F138" s="780"/>
    </row>
    <row r="139" spans="1:6" ht="23.25" customHeight="1">
      <c r="A139" s="47"/>
      <c r="B139" s="782"/>
      <c r="C139" s="22" t="s">
        <v>578</v>
      </c>
      <c r="D139" s="783"/>
      <c r="E139" s="785"/>
      <c r="F139" s="781"/>
    </row>
    <row r="140" spans="1:6" ht="19.5" customHeight="1">
      <c r="A140" s="47"/>
      <c r="B140" s="782"/>
      <c r="C140" s="21" t="s">
        <v>579</v>
      </c>
      <c r="D140" s="783" t="s">
        <v>191</v>
      </c>
      <c r="E140" s="784">
        <v>99972</v>
      </c>
      <c r="F140" s="780">
        <v>106865</v>
      </c>
    </row>
    <row r="141" spans="1:6" ht="12" customHeight="1">
      <c r="A141" s="47"/>
      <c r="B141" s="782"/>
      <c r="C141" s="22" t="s">
        <v>580</v>
      </c>
      <c r="D141" s="783"/>
      <c r="E141" s="785"/>
      <c r="F141" s="781"/>
    </row>
    <row r="142" spans="1:6" ht="19.5" customHeight="1" thickBot="1">
      <c r="A142" s="47"/>
      <c r="B142" s="516">
        <v>89</v>
      </c>
      <c r="C142" s="31" t="s">
        <v>581</v>
      </c>
      <c r="D142" s="32" t="s">
        <v>192</v>
      </c>
      <c r="E142" s="42">
        <v>14012</v>
      </c>
      <c r="F142" s="43">
        <v>14012</v>
      </c>
    </row>
  </sheetData>
  <sheetProtection/>
  <mergeCells count="73">
    <mergeCell ref="B61:B62"/>
    <mergeCell ref="D61:D62"/>
    <mergeCell ref="D27:D28"/>
    <mergeCell ref="B40:B41"/>
    <mergeCell ref="D40:D41"/>
    <mergeCell ref="E49:E50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131:E132"/>
    <mergeCell ref="F131:F132"/>
    <mergeCell ref="E138:E139"/>
    <mergeCell ref="F138:F139"/>
    <mergeCell ref="E140:E141"/>
    <mergeCell ref="F140:F14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B93:B94"/>
    <mergeCell ref="D93:D94"/>
    <mergeCell ref="B98:B99"/>
    <mergeCell ref="D98:D99"/>
    <mergeCell ref="B110:B111"/>
    <mergeCell ref="D110:D111"/>
    <mergeCell ref="B76:B77"/>
    <mergeCell ref="D76:D77"/>
    <mergeCell ref="B91:B92"/>
    <mergeCell ref="D91:D92"/>
    <mergeCell ref="E76:E77"/>
    <mergeCell ref="F76:F77"/>
    <mergeCell ref="E91:E92"/>
    <mergeCell ref="F91:F92"/>
    <mergeCell ref="F49:F50"/>
    <mergeCell ref="B8:B9"/>
    <mergeCell ref="D8:D9"/>
    <mergeCell ref="B10:B11"/>
    <mergeCell ref="D10:D11"/>
    <mergeCell ref="E8:E9"/>
    <mergeCell ref="B27:B28"/>
    <mergeCell ref="E10:E11"/>
    <mergeCell ref="F10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76">
      <selection activeCell="L67" sqref="L67"/>
    </sheetView>
  </sheetViews>
  <sheetFormatPr defaultColWidth="9.140625" defaultRowHeight="12.75"/>
  <cols>
    <col min="1" max="1" width="3.00390625" style="51" customWidth="1"/>
    <col min="2" max="2" width="18.7109375" style="51" customWidth="1"/>
    <col min="3" max="3" width="69.7109375" style="51" customWidth="1"/>
    <col min="4" max="4" width="9.140625" style="51" customWidth="1"/>
    <col min="5" max="6" width="15.7109375" style="51" customWidth="1"/>
    <col min="7" max="16384" width="9.140625" style="51" customWidth="1"/>
  </cols>
  <sheetData>
    <row r="1" spans="6:8" ht="15.75">
      <c r="F1" s="63" t="s">
        <v>728</v>
      </c>
      <c r="G1" s="61"/>
      <c r="H1" s="61"/>
    </row>
    <row r="2" spans="2:6" ht="20.25" customHeight="1">
      <c r="B2" s="795" t="s">
        <v>585</v>
      </c>
      <c r="C2" s="795"/>
      <c r="D2" s="795"/>
      <c r="E2" s="795"/>
      <c r="F2" s="795"/>
    </row>
    <row r="3" spans="2:6" ht="12" customHeight="1">
      <c r="B3" s="795" t="s">
        <v>677</v>
      </c>
      <c r="C3" s="795"/>
      <c r="D3" s="795"/>
      <c r="E3" s="795"/>
      <c r="F3" s="795"/>
    </row>
    <row r="4" ht="16.5" thickBot="1">
      <c r="F4" s="663" t="s">
        <v>195</v>
      </c>
    </row>
    <row r="5" spans="1:6" ht="40.5" customHeight="1">
      <c r="A5" s="57"/>
      <c r="B5" s="506" t="s">
        <v>254</v>
      </c>
      <c r="C5" s="503" t="s">
        <v>255</v>
      </c>
      <c r="D5" s="503" t="s">
        <v>40</v>
      </c>
      <c r="E5" s="504" t="s">
        <v>678</v>
      </c>
      <c r="F5" s="507" t="s">
        <v>679</v>
      </c>
    </row>
    <row r="6" spans="1:6" ht="16.5" customHeight="1" thickBot="1">
      <c r="A6" s="57"/>
      <c r="B6" s="33">
        <v>1</v>
      </c>
      <c r="C6" s="30">
        <v>2</v>
      </c>
      <c r="D6" s="30">
        <v>3</v>
      </c>
      <c r="E6" s="30">
        <v>4</v>
      </c>
      <c r="F6" s="59">
        <v>5</v>
      </c>
    </row>
    <row r="7" spans="1:6" ht="19.5" customHeight="1">
      <c r="A7" s="57"/>
      <c r="B7" s="789"/>
      <c r="C7" s="58" t="s">
        <v>586</v>
      </c>
      <c r="D7" s="790">
        <v>1001</v>
      </c>
      <c r="E7" s="796">
        <v>151974</v>
      </c>
      <c r="F7" s="797">
        <v>153737</v>
      </c>
    </row>
    <row r="8" spans="1:6" ht="13.5" customHeight="1">
      <c r="A8" s="57"/>
      <c r="B8" s="787"/>
      <c r="C8" s="22" t="s">
        <v>587</v>
      </c>
      <c r="D8" s="788"/>
      <c r="E8" s="792"/>
      <c r="F8" s="794"/>
    </row>
    <row r="9" spans="1:6" ht="19.5" customHeight="1">
      <c r="A9" s="57"/>
      <c r="B9" s="46">
        <v>60</v>
      </c>
      <c r="C9" s="25" t="s">
        <v>588</v>
      </c>
      <c r="D9" s="54">
        <v>1002</v>
      </c>
      <c r="E9" s="64">
        <v>47500</v>
      </c>
      <c r="F9" s="65">
        <v>55500</v>
      </c>
    </row>
    <row r="10" spans="1:6" ht="19.5" customHeight="1">
      <c r="A10" s="57"/>
      <c r="B10" s="46" t="s">
        <v>589</v>
      </c>
      <c r="C10" s="25" t="s">
        <v>590</v>
      </c>
      <c r="D10" s="54">
        <v>1003</v>
      </c>
      <c r="E10" s="64">
        <v>47500</v>
      </c>
      <c r="F10" s="65">
        <v>55500</v>
      </c>
    </row>
    <row r="11" spans="1:6" ht="19.5" customHeight="1">
      <c r="A11" s="57"/>
      <c r="B11" s="46" t="s">
        <v>591</v>
      </c>
      <c r="C11" s="25" t="s">
        <v>592</v>
      </c>
      <c r="D11" s="54">
        <v>1004</v>
      </c>
      <c r="E11" s="64"/>
      <c r="F11" s="65"/>
    </row>
    <row r="12" spans="1:6" ht="19.5" customHeight="1">
      <c r="A12" s="57"/>
      <c r="B12" s="46">
        <v>61</v>
      </c>
      <c r="C12" s="25" t="s">
        <v>593</v>
      </c>
      <c r="D12" s="54">
        <v>1005</v>
      </c>
      <c r="E12" s="64">
        <f>E13</f>
        <v>102504</v>
      </c>
      <c r="F12" s="65">
        <v>96390</v>
      </c>
    </row>
    <row r="13" spans="1:6" ht="19.5" customHeight="1">
      <c r="A13" s="57"/>
      <c r="B13" s="46" t="s">
        <v>594</v>
      </c>
      <c r="C13" s="25" t="s">
        <v>595</v>
      </c>
      <c r="D13" s="54">
        <v>1006</v>
      </c>
      <c r="E13" s="64">
        <v>102504</v>
      </c>
      <c r="F13" s="65">
        <v>96390</v>
      </c>
    </row>
    <row r="14" spans="1:6" ht="19.5" customHeight="1">
      <c r="A14" s="57"/>
      <c r="B14" s="46" t="s">
        <v>596</v>
      </c>
      <c r="C14" s="25" t="s">
        <v>597</v>
      </c>
      <c r="D14" s="54">
        <v>1007</v>
      </c>
      <c r="E14" s="64"/>
      <c r="F14" s="65"/>
    </row>
    <row r="15" spans="1:6" ht="19.5" customHeight="1">
      <c r="A15" s="57"/>
      <c r="B15" s="46">
        <v>62</v>
      </c>
      <c r="C15" s="25" t="s">
        <v>598</v>
      </c>
      <c r="D15" s="54">
        <v>1008</v>
      </c>
      <c r="E15" s="64">
        <v>600</v>
      </c>
      <c r="F15" s="65">
        <v>600</v>
      </c>
    </row>
    <row r="16" spans="1:6" ht="19.5" customHeight="1">
      <c r="A16" s="57"/>
      <c r="B16" s="46">
        <v>630</v>
      </c>
      <c r="C16" s="25" t="s">
        <v>599</v>
      </c>
      <c r="D16" s="54">
        <v>1009</v>
      </c>
      <c r="E16" s="64"/>
      <c r="F16" s="65"/>
    </row>
    <row r="17" spans="1:6" ht="19.5" customHeight="1">
      <c r="A17" s="57"/>
      <c r="B17" s="46">
        <v>631</v>
      </c>
      <c r="C17" s="25" t="s">
        <v>600</v>
      </c>
      <c r="D17" s="54">
        <v>1010</v>
      </c>
      <c r="E17" s="64"/>
      <c r="F17" s="65"/>
    </row>
    <row r="18" spans="1:6" ht="19.5" customHeight="1">
      <c r="A18" s="57"/>
      <c r="B18" s="46" t="s">
        <v>601</v>
      </c>
      <c r="C18" s="25" t="s">
        <v>602</v>
      </c>
      <c r="D18" s="54">
        <v>1011</v>
      </c>
      <c r="E18" s="64">
        <v>1370</v>
      </c>
      <c r="F18" s="65">
        <v>1247</v>
      </c>
    </row>
    <row r="19" spans="1:6" ht="25.5" customHeight="1">
      <c r="A19" s="57"/>
      <c r="B19" s="46" t="s">
        <v>603</v>
      </c>
      <c r="C19" s="25" t="s">
        <v>604</v>
      </c>
      <c r="D19" s="54">
        <v>1012</v>
      </c>
      <c r="E19" s="64"/>
      <c r="F19" s="65"/>
    </row>
    <row r="20" spans="1:6" ht="19.5" customHeight="1">
      <c r="A20" s="57"/>
      <c r="B20" s="46"/>
      <c r="C20" s="19" t="s">
        <v>605</v>
      </c>
      <c r="D20" s="54">
        <v>1013</v>
      </c>
      <c r="E20" s="64">
        <f>E21+E22+E23+E27+E29+E30+E31</f>
        <v>151953</v>
      </c>
      <c r="F20" s="65">
        <v>153626</v>
      </c>
    </row>
    <row r="21" spans="1:6" ht="19.5" customHeight="1">
      <c r="A21" s="57"/>
      <c r="B21" s="46">
        <v>50</v>
      </c>
      <c r="C21" s="25" t="s">
        <v>606</v>
      </c>
      <c r="D21" s="54">
        <v>1014</v>
      </c>
      <c r="E21" s="64">
        <v>37096</v>
      </c>
      <c r="F21" s="65">
        <v>44800</v>
      </c>
    </row>
    <row r="22" spans="1:6" ht="19.5" customHeight="1">
      <c r="A22" s="57"/>
      <c r="B22" s="46">
        <v>51</v>
      </c>
      <c r="C22" s="25" t="s">
        <v>607</v>
      </c>
      <c r="D22" s="54">
        <v>1015</v>
      </c>
      <c r="E22" s="64">
        <v>21730</v>
      </c>
      <c r="F22" s="65">
        <v>21546</v>
      </c>
    </row>
    <row r="23" spans="1:6" ht="25.5" customHeight="1">
      <c r="A23" s="57"/>
      <c r="B23" s="46">
        <v>52</v>
      </c>
      <c r="C23" s="25" t="s">
        <v>608</v>
      </c>
      <c r="D23" s="54">
        <v>1016</v>
      </c>
      <c r="E23" s="64">
        <v>62130</v>
      </c>
      <c r="F23" s="65">
        <v>59672</v>
      </c>
    </row>
    <row r="24" spans="1:7" ht="19.5" customHeight="1">
      <c r="A24" s="57"/>
      <c r="B24" s="46">
        <v>520</v>
      </c>
      <c r="C24" s="25" t="s">
        <v>609</v>
      </c>
      <c r="D24" s="54">
        <v>1017</v>
      </c>
      <c r="E24" s="64">
        <v>49477</v>
      </c>
      <c r="F24" s="65">
        <v>47924</v>
      </c>
      <c r="G24" s="669"/>
    </row>
    <row r="25" spans="1:6" ht="19.5" customHeight="1">
      <c r="A25" s="57"/>
      <c r="B25" s="46">
        <v>521</v>
      </c>
      <c r="C25" s="25" t="s">
        <v>610</v>
      </c>
      <c r="D25" s="54">
        <v>1018</v>
      </c>
      <c r="E25" s="64">
        <v>8238</v>
      </c>
      <c r="F25" s="65">
        <v>7979</v>
      </c>
    </row>
    <row r="26" spans="1:6" ht="19.5" customHeight="1">
      <c r="A26" s="57"/>
      <c r="B26" s="46" t="s">
        <v>611</v>
      </c>
      <c r="C26" s="25" t="s">
        <v>612</v>
      </c>
      <c r="D26" s="54">
        <v>1019</v>
      </c>
      <c r="E26" s="64">
        <v>4415</v>
      </c>
      <c r="F26" s="65">
        <v>3769</v>
      </c>
    </row>
    <row r="27" spans="1:6" ht="19.5" customHeight="1">
      <c r="A27" s="57"/>
      <c r="B27" s="46">
        <v>540</v>
      </c>
      <c r="C27" s="25" t="s">
        <v>613</v>
      </c>
      <c r="D27" s="54">
        <v>1020</v>
      </c>
      <c r="E27" s="64">
        <v>6000</v>
      </c>
      <c r="F27" s="65">
        <v>6100</v>
      </c>
    </row>
    <row r="28" spans="1:6" ht="25.5" customHeight="1">
      <c r="A28" s="57"/>
      <c r="B28" s="46" t="s">
        <v>614</v>
      </c>
      <c r="C28" s="25" t="s">
        <v>615</v>
      </c>
      <c r="D28" s="54">
        <v>1021</v>
      </c>
      <c r="E28" s="64"/>
      <c r="F28" s="65"/>
    </row>
    <row r="29" spans="1:6" ht="19.5" customHeight="1">
      <c r="A29" s="57"/>
      <c r="B29" s="46">
        <v>53</v>
      </c>
      <c r="C29" s="25" t="s">
        <v>616</v>
      </c>
      <c r="D29" s="54">
        <v>1022</v>
      </c>
      <c r="E29" s="64">
        <v>12155</v>
      </c>
      <c r="F29" s="65">
        <v>8945</v>
      </c>
    </row>
    <row r="30" spans="1:6" ht="19.5" customHeight="1">
      <c r="A30" s="57"/>
      <c r="B30" s="46" t="s">
        <v>617</v>
      </c>
      <c r="C30" s="25" t="s">
        <v>618</v>
      </c>
      <c r="D30" s="54">
        <v>1023</v>
      </c>
      <c r="E30" s="64">
        <v>600</v>
      </c>
      <c r="F30" s="65">
        <v>1200</v>
      </c>
    </row>
    <row r="31" spans="1:6" ht="19.5" customHeight="1">
      <c r="A31" s="57"/>
      <c r="B31" s="46">
        <v>55</v>
      </c>
      <c r="C31" s="25" t="s">
        <v>619</v>
      </c>
      <c r="D31" s="54">
        <v>1024</v>
      </c>
      <c r="E31" s="64">
        <v>12242</v>
      </c>
      <c r="F31" s="65">
        <v>11063</v>
      </c>
    </row>
    <row r="32" spans="1:6" ht="19.5" customHeight="1">
      <c r="A32" s="57"/>
      <c r="B32" s="46"/>
      <c r="C32" s="19" t="s">
        <v>620</v>
      </c>
      <c r="D32" s="54">
        <v>1025</v>
      </c>
      <c r="E32" s="64">
        <f>E7-E20</f>
        <v>21</v>
      </c>
      <c r="F32" s="65">
        <v>411</v>
      </c>
    </row>
    <row r="33" spans="1:6" ht="19.5" customHeight="1">
      <c r="A33" s="57"/>
      <c r="B33" s="46"/>
      <c r="C33" s="19" t="s">
        <v>621</v>
      </c>
      <c r="D33" s="54">
        <v>1026</v>
      </c>
      <c r="E33" s="64"/>
      <c r="F33" s="65"/>
    </row>
    <row r="34" spans="1:6" ht="19.5" customHeight="1">
      <c r="A34" s="57"/>
      <c r="B34" s="787"/>
      <c r="C34" s="21" t="s">
        <v>622</v>
      </c>
      <c r="D34" s="788">
        <v>1027</v>
      </c>
      <c r="E34" s="791">
        <v>600</v>
      </c>
      <c r="F34" s="793">
        <v>700</v>
      </c>
    </row>
    <row r="35" spans="1:6" ht="14.25" customHeight="1">
      <c r="A35" s="57"/>
      <c r="B35" s="787"/>
      <c r="C35" s="22" t="s">
        <v>623</v>
      </c>
      <c r="D35" s="788"/>
      <c r="E35" s="792"/>
      <c r="F35" s="794"/>
    </row>
    <row r="36" spans="1:6" ht="24" customHeight="1">
      <c r="A36" s="57"/>
      <c r="B36" s="46" t="s">
        <v>624</v>
      </c>
      <c r="C36" s="25" t="s">
        <v>625</v>
      </c>
      <c r="D36" s="54">
        <v>1028</v>
      </c>
      <c r="E36" s="64"/>
      <c r="F36" s="65"/>
    </row>
    <row r="37" spans="1:6" ht="19.5" customHeight="1">
      <c r="A37" s="57"/>
      <c r="B37" s="46">
        <v>662</v>
      </c>
      <c r="C37" s="25" t="s">
        <v>626</v>
      </c>
      <c r="D37" s="54">
        <v>1029</v>
      </c>
      <c r="E37" s="64">
        <v>600</v>
      </c>
      <c r="F37" s="65">
        <v>700</v>
      </c>
    </row>
    <row r="38" spans="1:6" ht="19.5" customHeight="1">
      <c r="A38" s="57"/>
      <c r="B38" s="46" t="s">
        <v>106</v>
      </c>
      <c r="C38" s="25" t="s">
        <v>627</v>
      </c>
      <c r="D38" s="54">
        <v>1030</v>
      </c>
      <c r="E38" s="64"/>
      <c r="F38" s="65"/>
    </row>
    <row r="39" spans="1:6" ht="19.5" customHeight="1">
      <c r="A39" s="57"/>
      <c r="B39" s="46" t="s">
        <v>628</v>
      </c>
      <c r="C39" s="25" t="s">
        <v>629</v>
      </c>
      <c r="D39" s="54">
        <v>1031</v>
      </c>
      <c r="E39" s="64"/>
      <c r="F39" s="65"/>
    </row>
    <row r="40" spans="1:6" ht="19.5" customHeight="1">
      <c r="A40" s="57"/>
      <c r="B40" s="787"/>
      <c r="C40" s="21" t="s">
        <v>630</v>
      </c>
      <c r="D40" s="788">
        <v>1032</v>
      </c>
      <c r="E40" s="791">
        <v>100</v>
      </c>
      <c r="F40" s="793">
        <v>10</v>
      </c>
    </row>
    <row r="41" spans="1:6" ht="19.5" customHeight="1">
      <c r="A41" s="57"/>
      <c r="B41" s="787"/>
      <c r="C41" s="22" t="s">
        <v>631</v>
      </c>
      <c r="D41" s="788"/>
      <c r="E41" s="792"/>
      <c r="F41" s="794"/>
    </row>
    <row r="42" spans="1:6" ht="27.75" customHeight="1">
      <c r="A42" s="57"/>
      <c r="B42" s="46" t="s">
        <v>632</v>
      </c>
      <c r="C42" s="25" t="s">
        <v>633</v>
      </c>
      <c r="D42" s="54">
        <v>1033</v>
      </c>
      <c r="E42" s="64"/>
      <c r="F42" s="65"/>
    </row>
    <row r="43" spans="1:6" ht="19.5" customHeight="1">
      <c r="A43" s="57"/>
      <c r="B43" s="46">
        <v>562</v>
      </c>
      <c r="C43" s="25" t="s">
        <v>634</v>
      </c>
      <c r="D43" s="54">
        <v>1034</v>
      </c>
      <c r="E43" s="64">
        <v>100</v>
      </c>
      <c r="F43" s="65">
        <v>10</v>
      </c>
    </row>
    <row r="44" spans="1:6" ht="19.5" customHeight="1">
      <c r="A44" s="57"/>
      <c r="B44" s="46" t="s">
        <v>131</v>
      </c>
      <c r="C44" s="25" t="s">
        <v>635</v>
      </c>
      <c r="D44" s="54">
        <v>1035</v>
      </c>
      <c r="E44" s="64"/>
      <c r="F44" s="65"/>
    </row>
    <row r="45" spans="1:6" ht="19.5" customHeight="1">
      <c r="A45" s="57"/>
      <c r="B45" s="46" t="s">
        <v>636</v>
      </c>
      <c r="C45" s="25" t="s">
        <v>637</v>
      </c>
      <c r="D45" s="54">
        <v>1036</v>
      </c>
      <c r="E45" s="64"/>
      <c r="F45" s="65"/>
    </row>
    <row r="46" spans="1:6" ht="19.5" customHeight="1">
      <c r="A46" s="57"/>
      <c r="B46" s="46"/>
      <c r="C46" s="19" t="s">
        <v>638</v>
      </c>
      <c r="D46" s="54">
        <v>1037</v>
      </c>
      <c r="E46" s="64">
        <f>E34-E40</f>
        <v>500</v>
      </c>
      <c r="F46" s="65">
        <v>690</v>
      </c>
    </row>
    <row r="47" spans="1:6" ht="19.5" customHeight="1">
      <c r="A47" s="57"/>
      <c r="B47" s="46"/>
      <c r="C47" s="19" t="s">
        <v>639</v>
      </c>
      <c r="D47" s="54">
        <v>1038</v>
      </c>
      <c r="E47" s="64"/>
      <c r="F47" s="65"/>
    </row>
    <row r="48" spans="1:6" ht="34.5" customHeight="1">
      <c r="A48" s="57"/>
      <c r="B48" s="46" t="s">
        <v>640</v>
      </c>
      <c r="C48" s="19" t="s">
        <v>641</v>
      </c>
      <c r="D48" s="54">
        <v>1039</v>
      </c>
      <c r="E48" s="64">
        <v>100</v>
      </c>
      <c r="F48" s="65">
        <v>100</v>
      </c>
    </row>
    <row r="49" spans="1:6" ht="35.25" customHeight="1">
      <c r="A49" s="57"/>
      <c r="B49" s="46" t="s">
        <v>642</v>
      </c>
      <c r="C49" s="19" t="s">
        <v>643</v>
      </c>
      <c r="D49" s="54">
        <v>1040</v>
      </c>
      <c r="E49" s="64">
        <v>300</v>
      </c>
      <c r="F49" s="65">
        <v>300</v>
      </c>
    </row>
    <row r="50" spans="1:6" ht="19.5" customHeight="1">
      <c r="A50" s="57"/>
      <c r="B50" s="46">
        <v>67</v>
      </c>
      <c r="C50" s="19" t="s">
        <v>644</v>
      </c>
      <c r="D50" s="54">
        <v>1041</v>
      </c>
      <c r="E50" s="64">
        <v>610</v>
      </c>
      <c r="F50" s="65">
        <v>680</v>
      </c>
    </row>
    <row r="51" spans="1:6" ht="19.5" customHeight="1">
      <c r="A51" s="57"/>
      <c r="B51" s="46">
        <v>57</v>
      </c>
      <c r="C51" s="19" t="s">
        <v>645</v>
      </c>
      <c r="D51" s="54">
        <v>1042</v>
      </c>
      <c r="E51" s="64">
        <v>600</v>
      </c>
      <c r="F51" s="65">
        <v>1190</v>
      </c>
    </row>
    <row r="52" spans="1:6" ht="19.5" customHeight="1">
      <c r="A52" s="57"/>
      <c r="B52" s="787"/>
      <c r="C52" s="21" t="s">
        <v>646</v>
      </c>
      <c r="D52" s="788">
        <v>1043</v>
      </c>
      <c r="E52" s="791">
        <f>E7+E34+E48+E50</f>
        <v>153284</v>
      </c>
      <c r="F52" s="793">
        <v>155217</v>
      </c>
    </row>
    <row r="53" spans="1:6" ht="12" customHeight="1">
      <c r="A53" s="57"/>
      <c r="B53" s="787"/>
      <c r="C53" s="22" t="s">
        <v>647</v>
      </c>
      <c r="D53" s="788"/>
      <c r="E53" s="792"/>
      <c r="F53" s="794"/>
    </row>
    <row r="54" spans="1:6" ht="19.5" customHeight="1">
      <c r="A54" s="57"/>
      <c r="B54" s="787"/>
      <c r="C54" s="21" t="s">
        <v>648</v>
      </c>
      <c r="D54" s="788">
        <v>1044</v>
      </c>
      <c r="E54" s="791">
        <f>E20+E40+E49+E51</f>
        <v>152953</v>
      </c>
      <c r="F54" s="793">
        <v>154826</v>
      </c>
    </row>
    <row r="55" spans="1:6" ht="13.5" customHeight="1">
      <c r="A55" s="57"/>
      <c r="B55" s="787"/>
      <c r="C55" s="22" t="s">
        <v>649</v>
      </c>
      <c r="D55" s="788"/>
      <c r="E55" s="792"/>
      <c r="F55" s="794"/>
    </row>
    <row r="56" spans="1:6" ht="19.5" customHeight="1">
      <c r="A56" s="57"/>
      <c r="B56" s="46"/>
      <c r="C56" s="19" t="s">
        <v>650</v>
      </c>
      <c r="D56" s="54">
        <v>1045</v>
      </c>
      <c r="E56" s="64">
        <f>E52-E54</f>
        <v>331</v>
      </c>
      <c r="F56" s="65">
        <v>391</v>
      </c>
    </row>
    <row r="57" spans="1:6" ht="19.5" customHeight="1">
      <c r="A57" s="57"/>
      <c r="B57" s="46"/>
      <c r="C57" s="19" t="s">
        <v>651</v>
      </c>
      <c r="D57" s="54">
        <v>1046</v>
      </c>
      <c r="E57" s="64"/>
      <c r="F57" s="65"/>
    </row>
    <row r="58" spans="1:6" ht="41.25" customHeight="1">
      <c r="A58" s="57"/>
      <c r="B58" s="46" t="s">
        <v>132</v>
      </c>
      <c r="C58" s="19" t="s">
        <v>652</v>
      </c>
      <c r="D58" s="54">
        <v>1047</v>
      </c>
      <c r="E58" s="64"/>
      <c r="F58" s="65"/>
    </row>
    <row r="59" spans="1:6" ht="45" customHeight="1">
      <c r="A59" s="57"/>
      <c r="B59" s="46" t="s">
        <v>653</v>
      </c>
      <c r="C59" s="19" t="s">
        <v>654</v>
      </c>
      <c r="D59" s="54">
        <v>1048</v>
      </c>
      <c r="E59" s="64"/>
      <c r="F59" s="65"/>
    </row>
    <row r="60" spans="1:6" ht="19.5" customHeight="1">
      <c r="A60" s="57"/>
      <c r="B60" s="787"/>
      <c r="C60" s="21" t="s">
        <v>655</v>
      </c>
      <c r="D60" s="788">
        <v>1049</v>
      </c>
      <c r="E60" s="791">
        <v>331</v>
      </c>
      <c r="F60" s="793">
        <v>391</v>
      </c>
    </row>
    <row r="61" spans="1:6" ht="12.75" customHeight="1">
      <c r="A61" s="57"/>
      <c r="B61" s="787"/>
      <c r="C61" s="22" t="s">
        <v>656</v>
      </c>
      <c r="D61" s="788"/>
      <c r="E61" s="792"/>
      <c r="F61" s="794"/>
    </row>
    <row r="62" spans="1:6" ht="19.5" customHeight="1">
      <c r="A62" s="57"/>
      <c r="B62" s="787"/>
      <c r="C62" s="21" t="s">
        <v>657</v>
      </c>
      <c r="D62" s="788">
        <v>1050</v>
      </c>
      <c r="E62" s="791"/>
      <c r="F62" s="793"/>
    </row>
    <row r="63" spans="1:6" ht="14.25" customHeight="1">
      <c r="A63" s="57"/>
      <c r="B63" s="787"/>
      <c r="C63" s="22" t="s">
        <v>658</v>
      </c>
      <c r="D63" s="788"/>
      <c r="E63" s="792"/>
      <c r="F63" s="794"/>
    </row>
    <row r="64" spans="1:6" ht="19.5" customHeight="1">
      <c r="A64" s="57"/>
      <c r="B64" s="46"/>
      <c r="C64" s="19" t="s">
        <v>659</v>
      </c>
      <c r="D64" s="54"/>
      <c r="E64" s="64"/>
      <c r="F64" s="65"/>
    </row>
    <row r="65" spans="1:6" ht="19.5" customHeight="1">
      <c r="A65" s="57"/>
      <c r="B65" s="46">
        <v>721</v>
      </c>
      <c r="C65" s="25" t="s">
        <v>660</v>
      </c>
      <c r="D65" s="54">
        <v>1051</v>
      </c>
      <c r="E65" s="64"/>
      <c r="F65" s="65"/>
    </row>
    <row r="66" spans="1:6" ht="19.5" customHeight="1">
      <c r="A66" s="57"/>
      <c r="B66" s="46" t="s">
        <v>675</v>
      </c>
      <c r="C66" s="25" t="s">
        <v>661</v>
      </c>
      <c r="D66" s="54">
        <v>1052</v>
      </c>
      <c r="E66" s="64"/>
      <c r="F66" s="65"/>
    </row>
    <row r="67" spans="1:6" ht="19.5" customHeight="1">
      <c r="A67" s="57"/>
      <c r="B67" s="46" t="s">
        <v>676</v>
      </c>
      <c r="C67" s="25" t="s">
        <v>662</v>
      </c>
      <c r="D67" s="54">
        <v>1053</v>
      </c>
      <c r="E67" s="64"/>
      <c r="F67" s="65"/>
    </row>
    <row r="68" spans="1:6" ht="19.5" customHeight="1">
      <c r="A68" s="57"/>
      <c r="B68" s="46">
        <v>723</v>
      </c>
      <c r="C68" s="19" t="s">
        <v>663</v>
      </c>
      <c r="D68" s="54">
        <v>1054</v>
      </c>
      <c r="E68" s="64"/>
      <c r="F68" s="65"/>
    </row>
    <row r="69" spans="1:6" ht="19.5" customHeight="1">
      <c r="A69" s="57"/>
      <c r="B69" s="787"/>
      <c r="C69" s="21" t="s">
        <v>664</v>
      </c>
      <c r="D69" s="788">
        <v>1055</v>
      </c>
      <c r="E69" s="791">
        <v>331</v>
      </c>
      <c r="F69" s="793">
        <v>391</v>
      </c>
    </row>
    <row r="70" spans="1:6" ht="14.25" customHeight="1">
      <c r="A70" s="57"/>
      <c r="B70" s="787"/>
      <c r="C70" s="22" t="s">
        <v>665</v>
      </c>
      <c r="D70" s="788"/>
      <c r="E70" s="792"/>
      <c r="F70" s="794"/>
    </row>
    <row r="71" spans="1:6" ht="19.5" customHeight="1">
      <c r="A71" s="57"/>
      <c r="B71" s="787"/>
      <c r="C71" s="21" t="s">
        <v>666</v>
      </c>
      <c r="D71" s="788">
        <v>1056</v>
      </c>
      <c r="E71" s="791"/>
      <c r="F71" s="793"/>
    </row>
    <row r="72" spans="1:6" ht="14.25" customHeight="1">
      <c r="A72" s="57"/>
      <c r="B72" s="787"/>
      <c r="C72" s="22" t="s">
        <v>667</v>
      </c>
      <c r="D72" s="788"/>
      <c r="E72" s="792"/>
      <c r="F72" s="794"/>
    </row>
    <row r="73" spans="1:6" ht="19.5" customHeight="1">
      <c r="A73" s="57"/>
      <c r="B73" s="46"/>
      <c r="C73" s="25" t="s">
        <v>668</v>
      </c>
      <c r="D73" s="54">
        <v>1057</v>
      </c>
      <c r="E73" s="64"/>
      <c r="F73" s="65"/>
    </row>
    <row r="74" spans="1:6" ht="19.5" customHeight="1">
      <c r="A74" s="57"/>
      <c r="B74" s="46"/>
      <c r="C74" s="25" t="s">
        <v>870</v>
      </c>
      <c r="D74" s="54">
        <v>1058</v>
      </c>
      <c r="E74" s="64"/>
      <c r="F74" s="65"/>
    </row>
    <row r="75" spans="1:6" ht="19.5" customHeight="1">
      <c r="A75" s="57"/>
      <c r="B75" s="46"/>
      <c r="C75" s="25" t="s">
        <v>669</v>
      </c>
      <c r="D75" s="54">
        <v>1059</v>
      </c>
      <c r="E75" s="64"/>
      <c r="F75" s="65"/>
    </row>
    <row r="76" spans="1:6" ht="19.5" customHeight="1">
      <c r="A76" s="57"/>
      <c r="B76" s="46"/>
      <c r="C76" s="25" t="s">
        <v>670</v>
      </c>
      <c r="D76" s="54">
        <v>1060</v>
      </c>
      <c r="E76" s="64"/>
      <c r="F76" s="65"/>
    </row>
    <row r="77" spans="1:6" ht="19.5" customHeight="1">
      <c r="A77" s="57"/>
      <c r="B77" s="46"/>
      <c r="C77" s="25" t="s">
        <v>671</v>
      </c>
      <c r="D77" s="54"/>
      <c r="E77" s="64"/>
      <c r="F77" s="65"/>
    </row>
    <row r="78" spans="1:6" ht="19.5" customHeight="1">
      <c r="A78" s="57"/>
      <c r="B78" s="46"/>
      <c r="C78" s="25" t="s">
        <v>672</v>
      </c>
      <c r="D78" s="54">
        <v>1061</v>
      </c>
      <c r="E78" s="64"/>
      <c r="F78" s="65"/>
    </row>
    <row r="79" spans="1:6" ht="19.5" customHeight="1" thickBot="1">
      <c r="A79" s="57"/>
      <c r="B79" s="48"/>
      <c r="C79" s="55" t="s">
        <v>673</v>
      </c>
      <c r="D79" s="56">
        <v>1062</v>
      </c>
      <c r="E79" s="66"/>
      <c r="F79" s="67"/>
    </row>
    <row r="80" ht="15.75">
      <c r="B80" s="53"/>
    </row>
  </sheetData>
  <sheetProtection/>
  <mergeCells count="38">
    <mergeCell ref="E40:E41"/>
    <mergeCell ref="F40:F41"/>
    <mergeCell ref="B71:B72"/>
    <mergeCell ref="D71:D72"/>
    <mergeCell ref="E52:E53"/>
    <mergeCell ref="F52:F53"/>
    <mergeCell ref="E54:E55"/>
    <mergeCell ref="F54:F55"/>
    <mergeCell ref="E60:E61"/>
    <mergeCell ref="F60:F61"/>
    <mergeCell ref="B69:B70"/>
    <mergeCell ref="D69:D70"/>
    <mergeCell ref="E69:E70"/>
    <mergeCell ref="F69:F70"/>
    <mergeCell ref="B2:F2"/>
    <mergeCell ref="B3:F3"/>
    <mergeCell ref="E7:E8"/>
    <mergeCell ref="F7:F8"/>
    <mergeCell ref="E34:E35"/>
    <mergeCell ref="F34:F35"/>
    <mergeCell ref="B54:B55"/>
    <mergeCell ref="D54:D55"/>
    <mergeCell ref="B60:B61"/>
    <mergeCell ref="D60:D61"/>
    <mergeCell ref="E71:E72"/>
    <mergeCell ref="F71:F72"/>
    <mergeCell ref="E62:E63"/>
    <mergeCell ref="F62:F63"/>
    <mergeCell ref="B62:B63"/>
    <mergeCell ref="D62:D63"/>
    <mergeCell ref="B40:B41"/>
    <mergeCell ref="D40:D41"/>
    <mergeCell ref="B52:B53"/>
    <mergeCell ref="D52:D53"/>
    <mergeCell ref="B7:B8"/>
    <mergeCell ref="D7:D8"/>
    <mergeCell ref="B34:B35"/>
    <mergeCell ref="D34:D3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67">
      <selection activeCell="B76" sqref="B76"/>
    </sheetView>
  </sheetViews>
  <sheetFormatPr defaultColWidth="9.140625" defaultRowHeight="12.75"/>
  <cols>
    <col min="1" max="1" width="3.421875" style="51" customWidth="1"/>
    <col min="2" max="2" width="59.57421875" style="51" customWidth="1"/>
    <col min="3" max="3" width="12.57421875" style="51" customWidth="1"/>
    <col min="4" max="5" width="17.8515625" style="51" customWidth="1"/>
    <col min="6" max="16384" width="9.140625" style="51" customWidth="1"/>
  </cols>
  <sheetData>
    <row r="1" ht="15.75">
      <c r="E1" s="62" t="s">
        <v>347</v>
      </c>
    </row>
    <row r="2" spans="2:5" s="4" customFormat="1" ht="21.75" customHeight="1">
      <c r="B2" s="798" t="s">
        <v>43</v>
      </c>
      <c r="C2" s="798"/>
      <c r="D2" s="798"/>
      <c r="E2" s="798"/>
    </row>
    <row r="3" spans="2:5" s="4" customFormat="1" ht="14.25" customHeight="1">
      <c r="B3" s="799" t="s">
        <v>408</v>
      </c>
      <c r="C3" s="799"/>
      <c r="D3" s="799"/>
      <c r="E3" s="799"/>
    </row>
    <row r="4" ht="16.5" thickBot="1">
      <c r="E4" s="52" t="s">
        <v>195</v>
      </c>
    </row>
    <row r="5" spans="1:5" ht="39" customHeight="1">
      <c r="A5" s="57"/>
      <c r="B5" s="502" t="s">
        <v>680</v>
      </c>
      <c r="C5" s="503" t="s">
        <v>40</v>
      </c>
      <c r="D5" s="504" t="s">
        <v>678</v>
      </c>
      <c r="E5" s="505" t="s">
        <v>679</v>
      </c>
    </row>
    <row r="6" spans="1:5" ht="16.5" thickBot="1">
      <c r="A6" s="57"/>
      <c r="B6" s="48">
        <v>1</v>
      </c>
      <c r="C6" s="30">
        <v>2</v>
      </c>
      <c r="D6" s="78">
        <v>3</v>
      </c>
      <c r="E6" s="79">
        <v>4</v>
      </c>
    </row>
    <row r="7" spans="1:5" s="68" customFormat="1" ht="19.5" customHeight="1">
      <c r="A7" s="77"/>
      <c r="B7" s="74" t="s">
        <v>681</v>
      </c>
      <c r="C7" s="71"/>
      <c r="D7" s="24"/>
      <c r="E7" s="72"/>
    </row>
    <row r="8" spans="1:5" s="68" customFormat="1" ht="19.5" customHeight="1">
      <c r="A8" s="77"/>
      <c r="B8" s="482" t="s">
        <v>682</v>
      </c>
      <c r="C8" s="488">
        <v>3001</v>
      </c>
      <c r="D8" s="500">
        <v>153380</v>
      </c>
      <c r="E8" s="501">
        <v>167105</v>
      </c>
    </row>
    <row r="9" spans="1:5" s="68" customFormat="1" ht="19.5" customHeight="1">
      <c r="A9" s="77"/>
      <c r="B9" s="75" t="s">
        <v>683</v>
      </c>
      <c r="C9" s="17">
        <v>3002</v>
      </c>
      <c r="D9" s="25">
        <v>152280</v>
      </c>
      <c r="E9" s="73">
        <v>164070</v>
      </c>
    </row>
    <row r="10" spans="1:5" s="68" customFormat="1" ht="19.5" customHeight="1">
      <c r="A10" s="77"/>
      <c r="B10" s="75" t="s">
        <v>684</v>
      </c>
      <c r="C10" s="17">
        <v>3003</v>
      </c>
      <c r="D10" s="25"/>
      <c r="E10" s="73"/>
    </row>
    <row r="11" spans="1:5" s="68" customFormat="1" ht="19.5" customHeight="1">
      <c r="A11" s="77"/>
      <c r="B11" s="75" t="s">
        <v>685</v>
      </c>
      <c r="C11" s="17">
        <v>3004</v>
      </c>
      <c r="D11" s="25">
        <v>100</v>
      </c>
      <c r="E11" s="73">
        <v>50</v>
      </c>
    </row>
    <row r="12" spans="1:5" s="68" customFormat="1" ht="19.5" customHeight="1">
      <c r="A12" s="77"/>
      <c r="B12" s="75" t="s">
        <v>847</v>
      </c>
      <c r="C12" s="17">
        <v>3005</v>
      </c>
      <c r="D12" s="25">
        <v>1000</v>
      </c>
      <c r="E12" s="73">
        <v>2985</v>
      </c>
    </row>
    <row r="13" spans="1:5" s="68" customFormat="1" ht="19.5" customHeight="1">
      <c r="A13" s="77"/>
      <c r="B13" s="482" t="s">
        <v>686</v>
      </c>
      <c r="C13" s="488">
        <v>3006</v>
      </c>
      <c r="D13" s="500">
        <v>153480</v>
      </c>
      <c r="E13" s="501">
        <v>166842</v>
      </c>
    </row>
    <row r="14" spans="1:5" s="68" customFormat="1" ht="19.5" customHeight="1">
      <c r="A14" s="77"/>
      <c r="B14" s="75" t="s">
        <v>687</v>
      </c>
      <c r="C14" s="17">
        <v>3007</v>
      </c>
      <c r="D14" s="25">
        <v>88260</v>
      </c>
      <c r="E14" s="73">
        <v>94000</v>
      </c>
    </row>
    <row r="15" spans="1:5" s="68" customFormat="1" ht="19.5" customHeight="1">
      <c r="A15" s="77"/>
      <c r="B15" s="75" t="s">
        <v>688</v>
      </c>
      <c r="C15" s="17">
        <v>3008</v>
      </c>
      <c r="D15" s="25"/>
      <c r="E15" s="73"/>
    </row>
    <row r="16" spans="1:5" s="68" customFormat="1" ht="19.5" customHeight="1">
      <c r="A16" s="77"/>
      <c r="B16" s="75" t="s">
        <v>689</v>
      </c>
      <c r="C16" s="17">
        <v>3009</v>
      </c>
      <c r="D16" s="25">
        <v>55000</v>
      </c>
      <c r="E16" s="73">
        <v>59596</v>
      </c>
    </row>
    <row r="17" spans="1:5" s="68" customFormat="1" ht="19.5" customHeight="1">
      <c r="A17" s="77"/>
      <c r="B17" s="75" t="s">
        <v>690</v>
      </c>
      <c r="C17" s="17">
        <v>3010</v>
      </c>
      <c r="D17" s="25">
        <v>20</v>
      </c>
      <c r="E17" s="73">
        <v>10</v>
      </c>
    </row>
    <row r="18" spans="1:5" s="68" customFormat="1" ht="19.5" customHeight="1">
      <c r="A18" s="77"/>
      <c r="B18" s="75" t="s">
        <v>691</v>
      </c>
      <c r="C18" s="17">
        <v>3011</v>
      </c>
      <c r="D18" s="25"/>
      <c r="E18" s="73"/>
    </row>
    <row r="19" spans="1:5" s="68" customFormat="1" ht="19.5" customHeight="1">
      <c r="A19" s="77"/>
      <c r="B19" s="75" t="s">
        <v>692</v>
      </c>
      <c r="C19" s="17">
        <v>3012</v>
      </c>
      <c r="D19" s="25">
        <v>300</v>
      </c>
      <c r="E19" s="73">
        <v>1016</v>
      </c>
    </row>
    <row r="20" spans="1:5" s="68" customFormat="1" ht="19.5" customHeight="1">
      <c r="A20" s="77"/>
      <c r="B20" s="75" t="s">
        <v>693</v>
      </c>
      <c r="C20" s="17">
        <v>3013</v>
      </c>
      <c r="D20" s="25">
        <v>9900</v>
      </c>
      <c r="E20" s="73">
        <v>12220</v>
      </c>
    </row>
    <row r="21" spans="1:5" s="68" customFormat="1" ht="19.5" customHeight="1">
      <c r="A21" s="77"/>
      <c r="B21" s="75" t="s">
        <v>845</v>
      </c>
      <c r="C21" s="17">
        <v>3014</v>
      </c>
      <c r="D21" s="25"/>
      <c r="E21" s="73"/>
    </row>
    <row r="22" spans="1:5" s="68" customFormat="1" ht="19.5" customHeight="1">
      <c r="A22" s="77"/>
      <c r="B22" s="75" t="s">
        <v>694</v>
      </c>
      <c r="C22" s="17">
        <v>3015</v>
      </c>
      <c r="D22" s="25"/>
      <c r="E22" s="73">
        <v>263</v>
      </c>
    </row>
    <row r="23" spans="1:5" s="68" customFormat="1" ht="19.5" customHeight="1">
      <c r="A23" s="77"/>
      <c r="B23" s="75" t="s">
        <v>695</v>
      </c>
      <c r="C23" s="17">
        <v>3016</v>
      </c>
      <c r="D23" s="25">
        <f>D13-D8</f>
        <v>100</v>
      </c>
      <c r="E23" s="73"/>
    </row>
    <row r="24" spans="1:5" s="68" customFormat="1" ht="19.5" customHeight="1">
      <c r="A24" s="77"/>
      <c r="B24" s="76" t="s">
        <v>866</v>
      </c>
      <c r="C24" s="17"/>
      <c r="D24" s="25"/>
      <c r="E24" s="73"/>
    </row>
    <row r="25" spans="1:5" s="68" customFormat="1" ht="19.5" customHeight="1">
      <c r="A25" s="77"/>
      <c r="B25" s="482" t="s">
        <v>129</v>
      </c>
      <c r="C25" s="488">
        <v>3017</v>
      </c>
      <c r="D25" s="500"/>
      <c r="E25" s="501"/>
    </row>
    <row r="26" spans="1:5" s="68" customFormat="1" ht="19.5" customHeight="1">
      <c r="A26" s="77"/>
      <c r="B26" s="75" t="s">
        <v>697</v>
      </c>
      <c r="C26" s="17">
        <v>3018</v>
      </c>
      <c r="D26" s="25"/>
      <c r="E26" s="73"/>
    </row>
    <row r="27" spans="1:5" s="68" customFormat="1" ht="27.75" customHeight="1">
      <c r="A27" s="77"/>
      <c r="B27" s="75" t="s">
        <v>698</v>
      </c>
      <c r="C27" s="17">
        <v>3019</v>
      </c>
      <c r="D27" s="25"/>
      <c r="E27" s="73"/>
    </row>
    <row r="28" spans="1:5" s="68" customFormat="1" ht="19.5" customHeight="1">
      <c r="A28" s="77"/>
      <c r="B28" s="75" t="s">
        <v>699</v>
      </c>
      <c r="C28" s="17">
        <v>3020</v>
      </c>
      <c r="D28" s="25"/>
      <c r="E28" s="73"/>
    </row>
    <row r="29" spans="1:5" s="68" customFormat="1" ht="19.5" customHeight="1">
      <c r="A29" s="77"/>
      <c r="B29" s="75" t="s">
        <v>700</v>
      </c>
      <c r="C29" s="17">
        <v>3021</v>
      </c>
      <c r="D29" s="25"/>
      <c r="E29" s="73"/>
    </row>
    <row r="30" spans="1:5" s="68" customFormat="1" ht="19.5" customHeight="1">
      <c r="A30" s="77"/>
      <c r="B30" s="75" t="s">
        <v>32</v>
      </c>
      <c r="C30" s="17">
        <v>3022</v>
      </c>
      <c r="D30" s="25"/>
      <c r="E30" s="73"/>
    </row>
    <row r="31" spans="1:5" s="68" customFormat="1" ht="19.5" customHeight="1">
      <c r="A31" s="77"/>
      <c r="B31" s="482" t="s">
        <v>130</v>
      </c>
      <c r="C31" s="488">
        <v>3023</v>
      </c>
      <c r="D31" s="500"/>
      <c r="E31" s="501"/>
    </row>
    <row r="32" spans="1:5" s="68" customFormat="1" ht="19.5" customHeight="1">
      <c r="A32" s="77"/>
      <c r="B32" s="75" t="s">
        <v>701</v>
      </c>
      <c r="C32" s="17">
        <v>3024</v>
      </c>
      <c r="D32" s="25"/>
      <c r="E32" s="73"/>
    </row>
    <row r="33" spans="1:5" s="68" customFormat="1" ht="34.5" customHeight="1">
      <c r="A33" s="77"/>
      <c r="B33" s="75" t="s">
        <v>702</v>
      </c>
      <c r="C33" s="17">
        <v>3025</v>
      </c>
      <c r="D33" s="25"/>
      <c r="E33" s="73"/>
    </row>
    <row r="34" spans="1:5" s="68" customFormat="1" ht="19.5" customHeight="1">
      <c r="A34" s="77"/>
      <c r="B34" s="75" t="s">
        <v>703</v>
      </c>
      <c r="C34" s="17">
        <v>3026</v>
      </c>
      <c r="D34" s="25"/>
      <c r="E34" s="73"/>
    </row>
    <row r="35" spans="1:5" s="68" customFormat="1" ht="19.5" customHeight="1">
      <c r="A35" s="77"/>
      <c r="B35" s="75" t="s">
        <v>704</v>
      </c>
      <c r="C35" s="17">
        <v>3027</v>
      </c>
      <c r="D35" s="25"/>
      <c r="E35" s="73"/>
    </row>
    <row r="36" spans="1:5" s="68" customFormat="1" ht="19.5" customHeight="1">
      <c r="A36" s="77"/>
      <c r="B36" s="75" t="s">
        <v>705</v>
      </c>
      <c r="C36" s="17">
        <v>3028</v>
      </c>
      <c r="D36" s="25"/>
      <c r="E36" s="73"/>
    </row>
    <row r="37" spans="1:5" s="68" customFormat="1" ht="22.5" customHeight="1">
      <c r="A37" s="77"/>
      <c r="B37" s="76" t="s">
        <v>706</v>
      </c>
      <c r="C37" s="17"/>
      <c r="D37" s="25"/>
      <c r="E37" s="73"/>
    </row>
    <row r="38" spans="1:5" s="68" customFormat="1" ht="19.5" customHeight="1">
      <c r="A38" s="77"/>
      <c r="B38" s="482" t="s">
        <v>707</v>
      </c>
      <c r="C38" s="488">
        <v>3029</v>
      </c>
      <c r="D38" s="500"/>
      <c r="E38" s="501"/>
    </row>
    <row r="39" spans="1:5" s="68" customFormat="1" ht="19.5" customHeight="1">
      <c r="A39" s="77"/>
      <c r="B39" s="75" t="s">
        <v>33</v>
      </c>
      <c r="C39" s="17">
        <v>3030</v>
      </c>
      <c r="D39" s="25"/>
      <c r="E39" s="73"/>
    </row>
    <row r="40" spans="1:5" s="68" customFormat="1" ht="19.5" customHeight="1">
      <c r="A40" s="77"/>
      <c r="B40" s="75" t="s">
        <v>708</v>
      </c>
      <c r="C40" s="17">
        <v>3031</v>
      </c>
      <c r="D40" s="25"/>
      <c r="E40" s="73"/>
    </row>
    <row r="41" spans="1:5" s="68" customFormat="1" ht="19.5" customHeight="1">
      <c r="A41" s="77"/>
      <c r="B41" s="75" t="s">
        <v>709</v>
      </c>
      <c r="C41" s="17">
        <v>3032</v>
      </c>
      <c r="D41" s="25"/>
      <c r="E41" s="73"/>
    </row>
    <row r="42" spans="1:5" s="68" customFormat="1" ht="19.5" customHeight="1">
      <c r="A42" s="77"/>
      <c r="B42" s="75" t="s">
        <v>710</v>
      </c>
      <c r="C42" s="17">
        <v>3033</v>
      </c>
      <c r="D42" s="25"/>
      <c r="E42" s="73"/>
    </row>
    <row r="43" spans="1:5" s="68" customFormat="1" ht="19.5" customHeight="1">
      <c r="A43" s="77"/>
      <c r="B43" s="75" t="s">
        <v>711</v>
      </c>
      <c r="C43" s="17">
        <v>3034</v>
      </c>
      <c r="D43" s="25"/>
      <c r="E43" s="73"/>
    </row>
    <row r="44" spans="1:5" s="68" customFormat="1" ht="19.5" customHeight="1">
      <c r="A44" s="77"/>
      <c r="B44" s="75" t="s">
        <v>712</v>
      </c>
      <c r="C44" s="17">
        <v>3035</v>
      </c>
      <c r="D44" s="25"/>
      <c r="E44" s="73"/>
    </row>
    <row r="45" spans="1:5" s="68" customFormat="1" ht="19.5" customHeight="1">
      <c r="A45" s="77"/>
      <c r="B45" s="75" t="s">
        <v>846</v>
      </c>
      <c r="C45" s="17">
        <v>3036</v>
      </c>
      <c r="D45" s="25"/>
      <c r="E45" s="73"/>
    </row>
    <row r="46" spans="1:5" s="68" customFormat="1" ht="19.5" customHeight="1">
      <c r="A46" s="77"/>
      <c r="B46" s="482" t="s">
        <v>713</v>
      </c>
      <c r="C46" s="488">
        <v>3037</v>
      </c>
      <c r="D46" s="500"/>
      <c r="E46" s="501"/>
    </row>
    <row r="47" spans="1:5" s="68" customFormat="1" ht="19.5" customHeight="1">
      <c r="A47" s="77"/>
      <c r="B47" s="75" t="s">
        <v>714</v>
      </c>
      <c r="C47" s="17">
        <v>3038</v>
      </c>
      <c r="D47" s="25"/>
      <c r="E47" s="73"/>
    </row>
    <row r="48" spans="1:5" s="68" customFormat="1" ht="19.5" customHeight="1">
      <c r="A48" s="77"/>
      <c r="B48" s="75" t="s">
        <v>708</v>
      </c>
      <c r="C48" s="17">
        <v>3039</v>
      </c>
      <c r="D48" s="25"/>
      <c r="E48" s="73"/>
    </row>
    <row r="49" spans="1:5" s="68" customFormat="1" ht="19.5" customHeight="1">
      <c r="A49" s="77"/>
      <c r="B49" s="75" t="s">
        <v>709</v>
      </c>
      <c r="C49" s="17">
        <v>3040</v>
      </c>
      <c r="D49" s="25"/>
      <c r="E49" s="73"/>
    </row>
    <row r="50" spans="1:5" s="68" customFormat="1" ht="19.5" customHeight="1">
      <c r="A50" s="77"/>
      <c r="B50" s="75" t="s">
        <v>710</v>
      </c>
      <c r="C50" s="17">
        <v>3041</v>
      </c>
      <c r="D50" s="25"/>
      <c r="E50" s="73"/>
    </row>
    <row r="51" spans="1:5" s="68" customFormat="1" ht="19.5" customHeight="1">
      <c r="A51" s="77"/>
      <c r="B51" s="75" t="s">
        <v>711</v>
      </c>
      <c r="C51" s="17">
        <v>3042</v>
      </c>
      <c r="D51" s="25"/>
      <c r="E51" s="73"/>
    </row>
    <row r="52" spans="1:5" s="68" customFormat="1" ht="19.5" customHeight="1">
      <c r="A52" s="77"/>
      <c r="B52" s="75" t="s">
        <v>715</v>
      </c>
      <c r="C52" s="17">
        <v>3043</v>
      </c>
      <c r="D52" s="25"/>
      <c r="E52" s="73"/>
    </row>
    <row r="53" spans="1:5" s="68" customFormat="1" ht="19.5" customHeight="1">
      <c r="A53" s="77"/>
      <c r="B53" s="75" t="s">
        <v>716</v>
      </c>
      <c r="C53" s="17">
        <v>3044</v>
      </c>
      <c r="D53" s="25"/>
      <c r="E53" s="73"/>
    </row>
    <row r="54" spans="1:5" s="68" customFormat="1" ht="19.5" customHeight="1">
      <c r="A54" s="77"/>
      <c r="B54" s="75" t="s">
        <v>717</v>
      </c>
      <c r="C54" s="17">
        <v>3045</v>
      </c>
      <c r="D54" s="25"/>
      <c r="E54" s="73"/>
    </row>
    <row r="55" spans="1:5" s="68" customFormat="1" ht="19.5" customHeight="1">
      <c r="A55" s="77"/>
      <c r="B55" s="75" t="s">
        <v>718</v>
      </c>
      <c r="C55" s="17">
        <v>3046</v>
      </c>
      <c r="D55" s="25"/>
      <c r="E55" s="73"/>
    </row>
    <row r="56" spans="1:5" s="68" customFormat="1" ht="19.5" customHeight="1">
      <c r="A56" s="77"/>
      <c r="B56" s="75" t="s">
        <v>719</v>
      </c>
      <c r="C56" s="17">
        <v>3047</v>
      </c>
      <c r="D56" s="25"/>
      <c r="E56" s="73"/>
    </row>
    <row r="57" spans="1:5" s="68" customFormat="1" ht="19.5" customHeight="1">
      <c r="A57" s="77"/>
      <c r="B57" s="76" t="s">
        <v>720</v>
      </c>
      <c r="C57" s="17">
        <v>3048</v>
      </c>
      <c r="D57" s="25">
        <v>153380</v>
      </c>
      <c r="E57" s="73">
        <v>167105</v>
      </c>
    </row>
    <row r="58" spans="1:5" s="68" customFormat="1" ht="19.5" customHeight="1">
      <c r="A58" s="77"/>
      <c r="B58" s="76" t="s">
        <v>721</v>
      </c>
      <c r="C58" s="17">
        <v>3049</v>
      </c>
      <c r="D58" s="25">
        <v>153480</v>
      </c>
      <c r="E58" s="73">
        <v>166842</v>
      </c>
    </row>
    <row r="59" spans="1:5" s="68" customFormat="1" ht="19.5" customHeight="1">
      <c r="A59" s="77"/>
      <c r="B59" s="482" t="s">
        <v>722</v>
      </c>
      <c r="C59" s="488">
        <v>3050</v>
      </c>
      <c r="D59" s="500"/>
      <c r="E59" s="501">
        <v>263</v>
      </c>
    </row>
    <row r="60" spans="1:5" s="68" customFormat="1" ht="19.5" customHeight="1">
      <c r="A60" s="77"/>
      <c r="B60" s="482" t="s">
        <v>723</v>
      </c>
      <c r="C60" s="488">
        <v>3051</v>
      </c>
      <c r="D60" s="500">
        <v>100</v>
      </c>
      <c r="E60" s="501"/>
    </row>
    <row r="61" spans="1:5" s="68" customFormat="1" ht="19.5" customHeight="1">
      <c r="A61" s="77"/>
      <c r="B61" s="482" t="s">
        <v>724</v>
      </c>
      <c r="C61" s="488">
        <v>3052</v>
      </c>
      <c r="D61" s="500">
        <v>9000</v>
      </c>
      <c r="E61" s="501">
        <v>16497</v>
      </c>
    </row>
    <row r="62" spans="1:5" s="68" customFormat="1" ht="24" customHeight="1">
      <c r="A62" s="77"/>
      <c r="B62" s="76" t="s">
        <v>725</v>
      </c>
      <c r="C62" s="17">
        <v>3053</v>
      </c>
      <c r="D62" s="25"/>
      <c r="E62" s="73"/>
    </row>
    <row r="63" spans="1:5" s="68" customFormat="1" ht="24" customHeight="1">
      <c r="A63" s="77"/>
      <c r="B63" s="76" t="s">
        <v>871</v>
      </c>
      <c r="C63" s="17">
        <v>3054</v>
      </c>
      <c r="D63" s="25"/>
      <c r="E63" s="73"/>
    </row>
    <row r="64" spans="2:5" s="68" customFormat="1" ht="19.5" customHeight="1">
      <c r="B64" s="494" t="s">
        <v>726</v>
      </c>
      <c r="C64" s="800">
        <v>3055</v>
      </c>
      <c r="D64" s="802">
        <v>8900</v>
      </c>
      <c r="E64" s="804">
        <v>16760</v>
      </c>
    </row>
    <row r="65" spans="2:5" s="68" customFormat="1" ht="13.5" customHeight="1" thickBot="1">
      <c r="B65" s="495" t="s">
        <v>727</v>
      </c>
      <c r="C65" s="801"/>
      <c r="D65" s="803"/>
      <c r="E65" s="805"/>
    </row>
    <row r="66" ht="15.75">
      <c r="B66" s="53"/>
    </row>
    <row r="67" ht="15.75">
      <c r="B67" s="53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3"/>
  <sheetViews>
    <sheetView showGridLines="0" zoomScalePageLayoutView="0" workbookViewId="0" topLeftCell="A19">
      <selection activeCell="B2" sqref="B2"/>
    </sheetView>
  </sheetViews>
  <sheetFormatPr defaultColWidth="9.140625" defaultRowHeight="12.75"/>
  <cols>
    <col min="1" max="1" width="0.71875" style="81" customWidth="1"/>
    <col min="2" max="2" width="35.57421875" style="81" customWidth="1"/>
    <col min="3" max="3" width="12.8515625" style="81" customWidth="1"/>
    <col min="4" max="4" width="10.7109375" style="81" customWidth="1"/>
    <col min="5" max="8" width="17.7109375" style="81" customWidth="1"/>
    <col min="9" max="9" width="34.00390625" style="81" customWidth="1"/>
    <col min="10" max="10" width="45.140625" style="81" customWidth="1"/>
    <col min="11" max="11" width="59.8515625" style="81" customWidth="1"/>
    <col min="12" max="16384" width="9.140625" style="81" customWidth="1"/>
  </cols>
  <sheetData>
    <row r="1" ht="15.75">
      <c r="J1" s="116" t="s">
        <v>674</v>
      </c>
    </row>
    <row r="3" spans="2:10" ht="20.25" customHeight="1">
      <c r="B3" s="806" t="s">
        <v>736</v>
      </c>
      <c r="C3" s="806"/>
      <c r="D3" s="806"/>
      <c r="E3" s="806"/>
      <c r="F3" s="806"/>
      <c r="G3" s="806"/>
      <c r="H3" s="806"/>
      <c r="I3" s="806"/>
      <c r="J3" s="806"/>
    </row>
    <row r="4" ht="16.5" thickBot="1"/>
    <row r="5" spans="2:10" ht="21.75" customHeight="1" thickBot="1">
      <c r="B5" s="807" t="s">
        <v>737</v>
      </c>
      <c r="C5" s="809" t="s">
        <v>738</v>
      </c>
      <c r="D5" s="811" t="s">
        <v>739</v>
      </c>
      <c r="E5" s="813" t="s">
        <v>740</v>
      </c>
      <c r="F5" s="814"/>
      <c r="G5" s="814"/>
      <c r="H5" s="815"/>
      <c r="I5" s="807" t="s">
        <v>741</v>
      </c>
      <c r="J5" s="809" t="s">
        <v>742</v>
      </c>
    </row>
    <row r="6" spans="2:10" ht="30.75" customHeight="1" thickBot="1">
      <c r="B6" s="808"/>
      <c r="C6" s="810"/>
      <c r="D6" s="812"/>
      <c r="E6" s="84" t="s">
        <v>739</v>
      </c>
      <c r="F6" s="85" t="s">
        <v>729</v>
      </c>
      <c r="G6" s="85" t="s">
        <v>771</v>
      </c>
      <c r="H6" s="86" t="s">
        <v>837</v>
      </c>
      <c r="I6" s="808"/>
      <c r="J6" s="810"/>
    </row>
    <row r="7" spans="1:10" ht="19.5" customHeight="1">
      <c r="A7" s="82"/>
      <c r="B7" s="102"/>
      <c r="C7" s="87"/>
      <c r="D7" s="88"/>
      <c r="E7" s="89"/>
      <c r="F7" s="90"/>
      <c r="G7" s="91"/>
      <c r="H7" s="92"/>
      <c r="I7" s="105"/>
      <c r="J7" s="137"/>
    </row>
    <row r="8" spans="1:10" ht="19.5" customHeight="1">
      <c r="A8" s="82"/>
      <c r="B8" s="103"/>
      <c r="C8" s="93"/>
      <c r="D8" s="94"/>
      <c r="E8" s="95"/>
      <c r="F8" s="96"/>
      <c r="G8" s="97"/>
      <c r="H8" s="98"/>
      <c r="I8" s="106"/>
      <c r="J8" s="138"/>
    </row>
    <row r="9" spans="1:10" ht="19.5" customHeight="1">
      <c r="A9" s="82"/>
      <c r="B9" s="103"/>
      <c r="C9" s="93"/>
      <c r="D9" s="94"/>
      <c r="E9" s="95"/>
      <c r="F9" s="96"/>
      <c r="G9" s="97"/>
      <c r="H9" s="98"/>
      <c r="I9" s="106"/>
      <c r="J9" s="138"/>
    </row>
    <row r="10" spans="1:10" ht="19.5" customHeight="1">
      <c r="A10" s="82"/>
      <c r="B10" s="103"/>
      <c r="C10" s="93"/>
      <c r="D10" s="94"/>
      <c r="E10" s="95"/>
      <c r="F10" s="96"/>
      <c r="G10" s="97"/>
      <c r="H10" s="98"/>
      <c r="I10" s="106"/>
      <c r="J10" s="138"/>
    </row>
    <row r="11" spans="1:10" ht="19.5" customHeight="1">
      <c r="A11" s="82"/>
      <c r="B11" s="103"/>
      <c r="C11" s="93"/>
      <c r="D11" s="94"/>
      <c r="E11" s="95"/>
      <c r="F11" s="96"/>
      <c r="G11" s="97"/>
      <c r="H11" s="98"/>
      <c r="I11" s="106"/>
      <c r="J11" s="138"/>
    </row>
    <row r="12" spans="1:10" ht="19.5" customHeight="1">
      <c r="A12" s="82"/>
      <c r="B12" s="103"/>
      <c r="C12" s="93"/>
      <c r="D12" s="94"/>
      <c r="E12" s="95"/>
      <c r="F12" s="96"/>
      <c r="G12" s="97"/>
      <c r="H12" s="98"/>
      <c r="I12" s="106"/>
      <c r="J12" s="138"/>
    </row>
    <row r="13" spans="1:10" ht="19.5" customHeight="1">
      <c r="A13" s="82"/>
      <c r="B13" s="103"/>
      <c r="C13" s="93"/>
      <c r="D13" s="94"/>
      <c r="E13" s="95"/>
      <c r="F13" s="96"/>
      <c r="G13" s="97"/>
      <c r="H13" s="98"/>
      <c r="I13" s="106"/>
      <c r="J13" s="138"/>
    </row>
    <row r="14" spans="1:10" ht="19.5" customHeight="1">
      <c r="A14" s="82"/>
      <c r="B14" s="104"/>
      <c r="C14" s="99"/>
      <c r="D14" s="88"/>
      <c r="E14" s="100"/>
      <c r="F14" s="90"/>
      <c r="G14" s="91"/>
      <c r="H14" s="101"/>
      <c r="I14" s="107"/>
      <c r="J14" s="138"/>
    </row>
    <row r="15" spans="1:10" ht="19.5" customHeight="1">
      <c r="A15" s="82"/>
      <c r="B15" s="103"/>
      <c r="C15" s="93"/>
      <c r="D15" s="94"/>
      <c r="E15" s="95"/>
      <c r="F15" s="96"/>
      <c r="G15" s="97"/>
      <c r="H15" s="98"/>
      <c r="I15" s="106"/>
      <c r="J15" s="138"/>
    </row>
    <row r="16" spans="1:10" ht="19.5" customHeight="1">
      <c r="A16" s="82"/>
      <c r="B16" s="103"/>
      <c r="C16" s="93"/>
      <c r="D16" s="94"/>
      <c r="E16" s="95"/>
      <c r="F16" s="96"/>
      <c r="G16" s="97"/>
      <c r="H16" s="98"/>
      <c r="I16" s="106"/>
      <c r="J16" s="138"/>
    </row>
    <row r="17" spans="1:10" ht="19.5" customHeight="1">
      <c r="A17" s="82"/>
      <c r="B17" s="103"/>
      <c r="C17" s="93"/>
      <c r="D17" s="94"/>
      <c r="E17" s="95"/>
      <c r="F17" s="96"/>
      <c r="G17" s="97"/>
      <c r="H17" s="98"/>
      <c r="I17" s="106"/>
      <c r="J17" s="138"/>
    </row>
    <row r="18" spans="1:10" ht="19.5" customHeight="1">
      <c r="A18" s="82"/>
      <c r="B18" s="103"/>
      <c r="C18" s="93"/>
      <c r="D18" s="94"/>
      <c r="E18" s="95"/>
      <c r="F18" s="96"/>
      <c r="G18" s="97"/>
      <c r="H18" s="98"/>
      <c r="I18" s="106"/>
      <c r="J18" s="138"/>
    </row>
    <row r="19" spans="1:10" ht="19.5" customHeight="1">
      <c r="A19" s="82"/>
      <c r="B19" s="103"/>
      <c r="C19" s="93"/>
      <c r="D19" s="94"/>
      <c r="E19" s="95"/>
      <c r="F19" s="96"/>
      <c r="G19" s="97"/>
      <c r="H19" s="98"/>
      <c r="I19" s="106"/>
      <c r="J19" s="138"/>
    </row>
    <row r="20" spans="1:10" ht="19.5" customHeight="1">
      <c r="A20" s="82"/>
      <c r="B20" s="103"/>
      <c r="C20" s="93"/>
      <c r="D20" s="94"/>
      <c r="E20" s="95"/>
      <c r="F20" s="96"/>
      <c r="G20" s="97"/>
      <c r="H20" s="98"/>
      <c r="I20" s="106"/>
      <c r="J20" s="138"/>
    </row>
    <row r="21" spans="1:10" ht="19.5" customHeight="1" thickBot="1">
      <c r="A21" s="82"/>
      <c r="B21" s="108"/>
      <c r="C21" s="109"/>
      <c r="D21" s="110"/>
      <c r="E21" s="111"/>
      <c r="F21" s="112"/>
      <c r="G21" s="113"/>
      <c r="H21" s="114"/>
      <c r="I21" s="115"/>
      <c r="J21" s="531"/>
    </row>
    <row r="22" ht="15.75">
      <c r="J22" s="532"/>
    </row>
    <row r="23" ht="15.75">
      <c r="B23" s="83"/>
    </row>
  </sheetData>
  <sheetProtection/>
  <mergeCells count="7"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40">
      <selection activeCell="C9" sqref="C9"/>
    </sheetView>
  </sheetViews>
  <sheetFormatPr defaultColWidth="9.140625" defaultRowHeight="12.75"/>
  <cols>
    <col min="1" max="1" width="1.28515625" style="119" customWidth="1"/>
    <col min="2" max="2" width="32.28125" style="119" customWidth="1"/>
    <col min="3" max="3" width="6.421875" style="119" customWidth="1"/>
    <col min="4" max="4" width="22.421875" style="119" customWidth="1"/>
    <col min="5" max="5" width="6.421875" style="119" customWidth="1"/>
    <col min="6" max="6" width="22.421875" style="119" customWidth="1"/>
    <col min="7" max="7" width="6.421875" style="119" customWidth="1"/>
    <col min="8" max="8" width="18.421875" style="119" customWidth="1"/>
    <col min="9" max="9" width="21.00390625" style="119" customWidth="1"/>
    <col min="10" max="10" width="50.28125" style="119" customWidth="1"/>
    <col min="11" max="11" width="9.140625" style="119" customWidth="1"/>
    <col min="12" max="16384" width="9.140625" style="119" customWidth="1"/>
  </cols>
  <sheetData>
    <row r="1" spans="1:10" s="118" customFormat="1" ht="4.5" customHeight="1">
      <c r="A1" s="117"/>
      <c r="B1" s="123"/>
      <c r="C1" s="123"/>
      <c r="D1" s="123"/>
      <c r="E1" s="124"/>
      <c r="F1" s="124"/>
      <c r="G1" s="124"/>
      <c r="H1" s="124"/>
      <c r="I1" s="124"/>
      <c r="J1" s="816" t="s">
        <v>768</v>
      </c>
    </row>
    <row r="2" spans="1:10" s="118" customFormat="1" ht="4.5" customHeight="1">
      <c r="A2" s="117">
        <v>1</v>
      </c>
      <c r="B2" s="123" t="s">
        <v>743</v>
      </c>
      <c r="C2" s="123">
        <v>1</v>
      </c>
      <c r="D2" s="123" t="s">
        <v>744</v>
      </c>
      <c r="E2" s="124"/>
      <c r="F2" s="124"/>
      <c r="G2" s="124"/>
      <c r="H2" s="124"/>
      <c r="I2" s="124"/>
      <c r="J2" s="816"/>
    </row>
    <row r="3" spans="1:10" s="118" customFormat="1" ht="5.25" customHeight="1">
      <c r="A3" s="117">
        <v>2</v>
      </c>
      <c r="B3" s="123" t="s">
        <v>745</v>
      </c>
      <c r="C3" s="123">
        <v>2</v>
      </c>
      <c r="D3" s="123" t="s">
        <v>746</v>
      </c>
      <c r="E3" s="124"/>
      <c r="F3" s="124"/>
      <c r="G3" s="124"/>
      <c r="H3" s="124"/>
      <c r="I3" s="124"/>
      <c r="J3" s="816"/>
    </row>
    <row r="4" spans="1:12" s="118" customFormat="1" ht="1.5" customHeight="1">
      <c r="A4" s="117">
        <v>3</v>
      </c>
      <c r="B4" s="139" t="s">
        <v>747</v>
      </c>
      <c r="C4" s="123">
        <v>3</v>
      </c>
      <c r="D4" s="123" t="s">
        <v>748</v>
      </c>
      <c r="E4" s="124"/>
      <c r="F4" s="124"/>
      <c r="G4" s="124"/>
      <c r="H4" s="140"/>
      <c r="I4" s="140"/>
      <c r="J4" s="140"/>
      <c r="K4" s="141"/>
      <c r="L4" s="141"/>
    </row>
    <row r="5" spans="2:10" ht="18">
      <c r="B5" s="817" t="s">
        <v>767</v>
      </c>
      <c r="C5" s="817"/>
      <c r="D5" s="817"/>
      <c r="E5" s="817"/>
      <c r="F5" s="817"/>
      <c r="G5" s="817"/>
      <c r="H5" s="817"/>
      <c r="I5" s="817"/>
      <c r="J5" s="817"/>
    </row>
    <row r="6" spans="2:10" ht="9" customHeight="1" thickBot="1">
      <c r="B6" s="126"/>
      <c r="C6" s="126"/>
      <c r="D6" s="126"/>
      <c r="E6" s="126"/>
      <c r="F6" s="126"/>
      <c r="G6" s="126"/>
      <c r="H6" s="126"/>
      <c r="I6" s="126"/>
      <c r="J6" s="126"/>
    </row>
    <row r="7" spans="1:10" ht="39.75" customHeight="1" thickBot="1">
      <c r="A7" s="121"/>
      <c r="B7" s="818" t="s">
        <v>749</v>
      </c>
      <c r="C7" s="820" t="s">
        <v>750</v>
      </c>
      <c r="D7" s="818"/>
      <c r="E7" s="821" t="s">
        <v>751</v>
      </c>
      <c r="F7" s="822"/>
      <c r="G7" s="823" t="s">
        <v>752</v>
      </c>
      <c r="H7" s="824"/>
      <c r="I7" s="825" t="s">
        <v>769</v>
      </c>
      <c r="J7" s="827" t="s">
        <v>770</v>
      </c>
    </row>
    <row r="8" spans="1:10" ht="27.75" customHeight="1" thickBot="1">
      <c r="A8" s="121"/>
      <c r="B8" s="819"/>
      <c r="C8" s="127" t="s">
        <v>753</v>
      </c>
      <c r="D8" s="129" t="s">
        <v>754</v>
      </c>
      <c r="E8" s="127" t="s">
        <v>753</v>
      </c>
      <c r="F8" s="130" t="s">
        <v>755</v>
      </c>
      <c r="G8" s="128" t="s">
        <v>756</v>
      </c>
      <c r="H8" s="131" t="s">
        <v>757</v>
      </c>
      <c r="I8" s="826"/>
      <c r="J8" s="828"/>
    </row>
    <row r="9" spans="1:13" ht="15.75">
      <c r="A9" s="121"/>
      <c r="B9" s="142"/>
      <c r="C9" s="132">
        <v>3</v>
      </c>
      <c r="D9" s="133" t="str">
        <f>IF(C9=1,$B$2,IF(C9=2,$B$3,IF(C9=3,$B$4," ")))</f>
        <v>Висока вероватноћа</v>
      </c>
      <c r="E9" s="134"/>
      <c r="F9" s="135" t="str">
        <f>IF(E9=1,$D$2,IF(E9=2,$D$3,IF(E9=3,$D$4," ")))</f>
        <v> </v>
      </c>
      <c r="G9" s="136" t="str">
        <f>IF(C9*E9=0," ",C9*E9)</f>
        <v> </v>
      </c>
      <c r="H9" s="133" t="str">
        <f>IF(G9=1,"Низак ризик",IF(G9=2,"Умерен ризик",IF(G9=3,"Умерен ризик",IF(G9=4,"Умерен ризик",IF(G9=6,"Висок ризик",IF(G9=9,"Критичан ризик"," "))))))</f>
        <v> </v>
      </c>
      <c r="I9" s="146"/>
      <c r="J9" s="137"/>
      <c r="M9" s="120"/>
    </row>
    <row r="10" spans="1:13" ht="15.75">
      <c r="A10" s="121"/>
      <c r="B10" s="143"/>
      <c r="C10" s="132"/>
      <c r="D10" s="135" t="str">
        <f>IF(C10=1,$B$2,IF(C10=2,$B$3,IF(C10=3,$B$4," ")))</f>
        <v> </v>
      </c>
      <c r="E10" s="134"/>
      <c r="F10" s="135" t="str">
        <f>IF(E10=1,$D$2,IF(E10=2,$D$3,IF(E10=3,$D$4," ")))</f>
        <v> </v>
      </c>
      <c r="G10" s="136" t="str">
        <f aca="true" t="shared" si="0" ref="G10:G27">IF(C10*E10=0," ",C10*E10)</f>
        <v> </v>
      </c>
      <c r="H10" s="135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 </v>
      </c>
      <c r="I10" s="147"/>
      <c r="J10" s="138"/>
      <c r="L10" s="122"/>
      <c r="M10" s="122"/>
    </row>
    <row r="11" spans="1:13" ht="15.75">
      <c r="A11" s="121"/>
      <c r="B11" s="143"/>
      <c r="C11" s="132"/>
      <c r="D11" s="135" t="str">
        <f aca="true" t="shared" si="2" ref="D11:D27">IF(C11=1,$B$2,IF(C11=2,$B$3,IF(C11=3,$B$4," ")))</f>
        <v> </v>
      </c>
      <c r="E11" s="134"/>
      <c r="F11" s="135" t="str">
        <f aca="true" t="shared" si="3" ref="F11:F27">IF(E11=1,$D$2,IF(E11=2,$D$3,IF(E11=3,$D$4," ")))</f>
        <v> </v>
      </c>
      <c r="G11" s="136" t="str">
        <f t="shared" si="0"/>
        <v> </v>
      </c>
      <c r="H11" s="135" t="str">
        <f t="shared" si="1"/>
        <v> </v>
      </c>
      <c r="I11" s="147"/>
      <c r="J11" s="138"/>
      <c r="L11" s="122"/>
      <c r="M11" s="122"/>
    </row>
    <row r="12" spans="1:13" ht="15.75">
      <c r="A12" s="121"/>
      <c r="B12" s="143"/>
      <c r="C12" s="132"/>
      <c r="D12" s="135" t="str">
        <f t="shared" si="2"/>
        <v> </v>
      </c>
      <c r="E12" s="134"/>
      <c r="F12" s="135" t="str">
        <f t="shared" si="3"/>
        <v> </v>
      </c>
      <c r="G12" s="136" t="str">
        <f t="shared" si="0"/>
        <v> </v>
      </c>
      <c r="H12" s="135" t="str">
        <f t="shared" si="1"/>
        <v> </v>
      </c>
      <c r="I12" s="147"/>
      <c r="J12" s="138"/>
      <c r="L12" s="122"/>
      <c r="M12" s="122"/>
    </row>
    <row r="13" spans="1:13" ht="15.75">
      <c r="A13" s="121"/>
      <c r="B13" s="143"/>
      <c r="C13" s="132"/>
      <c r="D13" s="135" t="str">
        <f t="shared" si="2"/>
        <v> </v>
      </c>
      <c r="E13" s="134"/>
      <c r="F13" s="135" t="str">
        <f t="shared" si="3"/>
        <v> </v>
      </c>
      <c r="G13" s="136" t="str">
        <f t="shared" si="0"/>
        <v> </v>
      </c>
      <c r="H13" s="135" t="str">
        <f t="shared" si="1"/>
        <v> </v>
      </c>
      <c r="I13" s="147"/>
      <c r="J13" s="138"/>
      <c r="L13" s="122"/>
      <c r="M13" s="122"/>
    </row>
    <row r="14" spans="1:10" ht="15.75">
      <c r="A14" s="121"/>
      <c r="B14" s="143"/>
      <c r="C14" s="132"/>
      <c r="D14" s="135" t="str">
        <f t="shared" si="2"/>
        <v> </v>
      </c>
      <c r="E14" s="134"/>
      <c r="F14" s="135" t="str">
        <f t="shared" si="3"/>
        <v> </v>
      </c>
      <c r="G14" s="136" t="str">
        <f t="shared" si="0"/>
        <v> </v>
      </c>
      <c r="H14" s="135" t="str">
        <f t="shared" si="1"/>
        <v> </v>
      </c>
      <c r="I14" s="147"/>
      <c r="J14" s="138"/>
    </row>
    <row r="15" spans="1:10" ht="15.75">
      <c r="A15" s="121"/>
      <c r="B15" s="143"/>
      <c r="C15" s="132"/>
      <c r="D15" s="135" t="str">
        <f t="shared" si="2"/>
        <v> </v>
      </c>
      <c r="E15" s="134"/>
      <c r="F15" s="135" t="str">
        <f t="shared" si="3"/>
        <v> </v>
      </c>
      <c r="G15" s="136" t="str">
        <f t="shared" si="0"/>
        <v> </v>
      </c>
      <c r="H15" s="135" t="str">
        <f t="shared" si="1"/>
        <v> </v>
      </c>
      <c r="I15" s="147"/>
      <c r="J15" s="138"/>
    </row>
    <row r="16" spans="1:10" ht="15.75">
      <c r="A16" s="121"/>
      <c r="B16" s="143"/>
      <c r="C16" s="132"/>
      <c r="D16" s="135" t="str">
        <f t="shared" si="2"/>
        <v> </v>
      </c>
      <c r="E16" s="134"/>
      <c r="F16" s="135" t="str">
        <f t="shared" si="3"/>
        <v> </v>
      </c>
      <c r="G16" s="136" t="str">
        <f t="shared" si="0"/>
        <v> </v>
      </c>
      <c r="H16" s="135" t="str">
        <f t="shared" si="1"/>
        <v> </v>
      </c>
      <c r="I16" s="147"/>
      <c r="J16" s="138"/>
    </row>
    <row r="17" spans="1:10" ht="15.75">
      <c r="A17" s="121"/>
      <c r="B17" s="143"/>
      <c r="C17" s="132"/>
      <c r="D17" s="135" t="str">
        <f t="shared" si="2"/>
        <v> </v>
      </c>
      <c r="E17" s="134"/>
      <c r="F17" s="135" t="str">
        <f t="shared" si="3"/>
        <v> </v>
      </c>
      <c r="G17" s="136" t="str">
        <f t="shared" si="0"/>
        <v> </v>
      </c>
      <c r="H17" s="135" t="str">
        <f t="shared" si="1"/>
        <v> </v>
      </c>
      <c r="I17" s="147"/>
      <c r="J17" s="138"/>
    </row>
    <row r="18" spans="1:10" ht="15.75">
      <c r="A18" s="121"/>
      <c r="B18" s="143"/>
      <c r="C18" s="132"/>
      <c r="D18" s="135" t="str">
        <f t="shared" si="2"/>
        <v> </v>
      </c>
      <c r="E18" s="134"/>
      <c r="F18" s="135" t="str">
        <f t="shared" si="3"/>
        <v> </v>
      </c>
      <c r="G18" s="136" t="str">
        <f t="shared" si="0"/>
        <v> </v>
      </c>
      <c r="H18" s="135" t="str">
        <f t="shared" si="1"/>
        <v> </v>
      </c>
      <c r="I18" s="147"/>
      <c r="J18" s="138"/>
    </row>
    <row r="19" spans="1:10" ht="15.75">
      <c r="A19" s="121"/>
      <c r="B19" s="143"/>
      <c r="C19" s="132"/>
      <c r="D19" s="135" t="str">
        <f t="shared" si="2"/>
        <v> </v>
      </c>
      <c r="E19" s="134"/>
      <c r="F19" s="135" t="str">
        <f t="shared" si="3"/>
        <v> </v>
      </c>
      <c r="G19" s="136" t="str">
        <f t="shared" si="0"/>
        <v> </v>
      </c>
      <c r="H19" s="135" t="str">
        <f t="shared" si="1"/>
        <v> </v>
      </c>
      <c r="I19" s="147"/>
      <c r="J19" s="138"/>
    </row>
    <row r="20" spans="1:10" ht="15.75">
      <c r="A20" s="121"/>
      <c r="B20" s="143"/>
      <c r="C20" s="132"/>
      <c r="D20" s="135" t="str">
        <f t="shared" si="2"/>
        <v> </v>
      </c>
      <c r="E20" s="134"/>
      <c r="F20" s="135" t="str">
        <f t="shared" si="3"/>
        <v> </v>
      </c>
      <c r="G20" s="136" t="str">
        <f t="shared" si="0"/>
        <v> </v>
      </c>
      <c r="H20" s="135" t="str">
        <f t="shared" si="1"/>
        <v> </v>
      </c>
      <c r="I20" s="147"/>
      <c r="J20" s="138"/>
    </row>
    <row r="21" spans="1:10" ht="15.75">
      <c r="A21" s="121"/>
      <c r="B21" s="143"/>
      <c r="C21" s="132"/>
      <c r="D21" s="135" t="str">
        <f t="shared" si="2"/>
        <v> </v>
      </c>
      <c r="E21" s="134"/>
      <c r="F21" s="135" t="str">
        <f t="shared" si="3"/>
        <v> </v>
      </c>
      <c r="G21" s="136" t="str">
        <f t="shared" si="0"/>
        <v> </v>
      </c>
      <c r="H21" s="135" t="str">
        <f t="shared" si="1"/>
        <v> </v>
      </c>
      <c r="I21" s="147"/>
      <c r="J21" s="138"/>
    </row>
    <row r="22" spans="1:10" ht="15.75">
      <c r="A22" s="121"/>
      <c r="B22" s="143"/>
      <c r="C22" s="132"/>
      <c r="D22" s="135" t="str">
        <f t="shared" si="2"/>
        <v> </v>
      </c>
      <c r="E22" s="134"/>
      <c r="F22" s="135" t="str">
        <f t="shared" si="3"/>
        <v> </v>
      </c>
      <c r="G22" s="136" t="str">
        <f t="shared" si="0"/>
        <v> </v>
      </c>
      <c r="H22" s="135" t="str">
        <f t="shared" si="1"/>
        <v> </v>
      </c>
      <c r="I22" s="147"/>
      <c r="J22" s="138"/>
    </row>
    <row r="23" spans="1:10" ht="15.75">
      <c r="A23" s="121"/>
      <c r="B23" s="143"/>
      <c r="C23" s="132"/>
      <c r="D23" s="135" t="str">
        <f t="shared" si="2"/>
        <v> </v>
      </c>
      <c r="E23" s="134"/>
      <c r="F23" s="135" t="str">
        <f t="shared" si="3"/>
        <v> </v>
      </c>
      <c r="G23" s="136" t="str">
        <f t="shared" si="0"/>
        <v> </v>
      </c>
      <c r="H23" s="135" t="str">
        <f t="shared" si="1"/>
        <v> </v>
      </c>
      <c r="I23" s="147"/>
      <c r="J23" s="138"/>
    </row>
    <row r="24" spans="1:10" ht="15.75">
      <c r="A24" s="121"/>
      <c r="B24" s="143"/>
      <c r="C24" s="132"/>
      <c r="D24" s="135" t="str">
        <f t="shared" si="2"/>
        <v> </v>
      </c>
      <c r="E24" s="134"/>
      <c r="F24" s="135" t="str">
        <f t="shared" si="3"/>
        <v> </v>
      </c>
      <c r="G24" s="136" t="str">
        <f t="shared" si="0"/>
        <v> </v>
      </c>
      <c r="H24" s="135" t="str">
        <f t="shared" si="1"/>
        <v> </v>
      </c>
      <c r="I24" s="147"/>
      <c r="J24" s="138"/>
    </row>
    <row r="25" spans="1:10" ht="15.75">
      <c r="A25" s="121"/>
      <c r="B25" s="143"/>
      <c r="C25" s="132"/>
      <c r="D25" s="135" t="str">
        <f t="shared" si="2"/>
        <v> </v>
      </c>
      <c r="E25" s="134"/>
      <c r="F25" s="135" t="str">
        <f t="shared" si="3"/>
        <v> </v>
      </c>
      <c r="G25" s="136" t="str">
        <f t="shared" si="0"/>
        <v> </v>
      </c>
      <c r="H25" s="135" t="str">
        <f t="shared" si="1"/>
        <v> </v>
      </c>
      <c r="I25" s="147"/>
      <c r="J25" s="138"/>
    </row>
    <row r="26" spans="1:10" ht="15.75">
      <c r="A26" s="121"/>
      <c r="B26" s="143"/>
      <c r="C26" s="132"/>
      <c r="D26" s="135" t="str">
        <f t="shared" si="2"/>
        <v> </v>
      </c>
      <c r="E26" s="134"/>
      <c r="F26" s="135" t="str">
        <f t="shared" si="3"/>
        <v> </v>
      </c>
      <c r="G26" s="136" t="str">
        <f t="shared" si="0"/>
        <v> </v>
      </c>
      <c r="H26" s="135" t="str">
        <f t="shared" si="1"/>
        <v> </v>
      </c>
      <c r="I26" s="147"/>
      <c r="J26" s="138"/>
    </row>
    <row r="27" spans="1:10" ht="15.75">
      <c r="A27" s="121"/>
      <c r="B27" s="143"/>
      <c r="C27" s="132"/>
      <c r="D27" s="135" t="str">
        <f t="shared" si="2"/>
        <v> </v>
      </c>
      <c r="E27" s="134"/>
      <c r="F27" s="135" t="str">
        <f t="shared" si="3"/>
        <v> </v>
      </c>
      <c r="G27" s="136" t="str">
        <f t="shared" si="0"/>
        <v> </v>
      </c>
      <c r="H27" s="135" t="str">
        <f t="shared" si="1"/>
        <v> </v>
      </c>
      <c r="I27" s="147"/>
      <c r="J27" s="138"/>
    </row>
    <row r="30" spans="2:10" ht="15.75">
      <c r="B30" s="145" t="s">
        <v>217</v>
      </c>
      <c r="C30" s="144"/>
      <c r="D30" s="125"/>
      <c r="E30" s="125"/>
      <c r="F30" s="125"/>
      <c r="H30" s="122"/>
      <c r="I30" s="122"/>
      <c r="J30" s="122"/>
    </row>
    <row r="31" spans="2:8" ht="15.75">
      <c r="B31" s="144" t="s">
        <v>758</v>
      </c>
      <c r="C31" s="144"/>
      <c r="D31" s="125"/>
      <c r="E31" s="125"/>
      <c r="F31" s="125"/>
      <c r="H31" s="122"/>
    </row>
    <row r="32" spans="2:8" ht="15.75">
      <c r="B32" s="144" t="s">
        <v>759</v>
      </c>
      <c r="C32" s="144"/>
      <c r="D32" s="125"/>
      <c r="E32" s="125"/>
      <c r="F32" s="125"/>
      <c r="H32" s="122"/>
    </row>
    <row r="33" spans="2:8" ht="15.75">
      <c r="B33" s="144" t="s">
        <v>760</v>
      </c>
      <c r="C33" s="144"/>
      <c r="D33" s="125"/>
      <c r="E33" s="125"/>
      <c r="F33" s="125"/>
      <c r="H33" s="122"/>
    </row>
    <row r="34" spans="2:8" ht="15.75">
      <c r="B34" s="144" t="s">
        <v>761</v>
      </c>
      <c r="C34" s="144"/>
      <c r="D34" s="125"/>
      <c r="E34" s="125"/>
      <c r="F34" s="125"/>
      <c r="H34" s="122"/>
    </row>
    <row r="35" spans="2:8" ht="15.75">
      <c r="B35" s="144"/>
      <c r="C35" s="144"/>
      <c r="D35" s="125"/>
      <c r="E35" s="125"/>
      <c r="F35" s="125"/>
      <c r="H35" s="122"/>
    </row>
    <row r="36" spans="2:8" ht="15.75">
      <c r="B36" s="144" t="s">
        <v>762</v>
      </c>
      <c r="C36" s="144"/>
      <c r="D36" s="125"/>
      <c r="E36" s="125"/>
      <c r="F36" s="125"/>
      <c r="H36" s="122"/>
    </row>
    <row r="37" spans="2:8" ht="15.75">
      <c r="B37" s="144" t="s">
        <v>763</v>
      </c>
      <c r="C37" s="144"/>
      <c r="D37" s="125"/>
      <c r="E37" s="125"/>
      <c r="F37" s="125"/>
      <c r="H37" s="122"/>
    </row>
    <row r="38" spans="2:10" ht="15.75">
      <c r="B38" s="144" t="s">
        <v>764</v>
      </c>
      <c r="C38" s="144"/>
      <c r="D38" s="125"/>
      <c r="E38" s="125"/>
      <c r="F38" s="125"/>
      <c r="H38" s="122"/>
      <c r="I38" s="122"/>
      <c r="J38" s="122"/>
    </row>
    <row r="39" spans="2:10" ht="15.75">
      <c r="B39" s="144" t="s">
        <v>765</v>
      </c>
      <c r="C39" s="144"/>
      <c r="D39" s="125"/>
      <c r="E39" s="125"/>
      <c r="F39" s="125"/>
      <c r="H39" s="122"/>
      <c r="I39" s="122"/>
      <c r="J39" s="122"/>
    </row>
    <row r="40" spans="2:10" ht="15.75">
      <c r="B40" s="144"/>
      <c r="C40" s="144"/>
      <c r="D40" s="125"/>
      <c r="E40" s="125"/>
      <c r="F40" s="125"/>
      <c r="H40" s="122"/>
      <c r="I40" s="122"/>
      <c r="J40" s="122"/>
    </row>
    <row r="41" spans="2:10" ht="15.75">
      <c r="B41" s="144" t="s">
        <v>766</v>
      </c>
      <c r="C41" s="144"/>
      <c r="D41" s="125"/>
      <c r="E41" s="125"/>
      <c r="F41" s="125"/>
      <c r="H41" s="122"/>
      <c r="I41" s="122"/>
      <c r="J41" s="122"/>
    </row>
    <row r="42" spans="8:10" ht="15.75">
      <c r="H42" s="122"/>
      <c r="I42" s="122"/>
      <c r="J42" s="122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40">
      <selection activeCell="B31" sqref="B31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5:6" ht="12.75">
      <c r="E1" s="829" t="s">
        <v>772</v>
      </c>
      <c r="F1" s="829"/>
    </row>
    <row r="2" ht="12.75">
      <c r="E2" s="44"/>
    </row>
    <row r="3" spans="1:6" ht="15.75">
      <c r="A3" s="798" t="s">
        <v>350</v>
      </c>
      <c r="B3" s="798"/>
      <c r="C3" s="798"/>
      <c r="D3" s="798"/>
      <c r="E3" s="798"/>
      <c r="F3" s="798"/>
    </row>
    <row r="5" spans="1:6" ht="12.75">
      <c r="A5" s="8"/>
      <c r="B5" s="8"/>
      <c r="F5" s="44" t="s">
        <v>195</v>
      </c>
    </row>
    <row r="6" spans="1:6" ht="30.75" customHeight="1" thickBot="1">
      <c r="A6" s="173"/>
      <c r="B6" s="536"/>
      <c r="C6" s="537" t="s">
        <v>376</v>
      </c>
      <c r="D6" s="537" t="s">
        <v>391</v>
      </c>
      <c r="E6" s="537" t="s">
        <v>403</v>
      </c>
      <c r="F6" s="538" t="s">
        <v>729</v>
      </c>
    </row>
    <row r="7" spans="1:6" ht="13.5" thickTop="1">
      <c r="A7" s="539" t="s">
        <v>361</v>
      </c>
      <c r="B7" s="179" t="s">
        <v>206</v>
      </c>
      <c r="C7" s="171">
        <v>63574</v>
      </c>
      <c r="D7" s="171">
        <v>67125</v>
      </c>
      <c r="E7" s="171">
        <v>64822</v>
      </c>
      <c r="F7" s="180">
        <v>67605</v>
      </c>
    </row>
    <row r="8" spans="1:6" ht="13.5" thickBot="1">
      <c r="A8" s="175"/>
      <c r="B8" s="181" t="s">
        <v>207</v>
      </c>
      <c r="C8" s="11">
        <v>64489</v>
      </c>
      <c r="D8" s="11">
        <v>65006</v>
      </c>
      <c r="E8" s="11">
        <v>65371</v>
      </c>
      <c r="F8" s="182" t="s">
        <v>208</v>
      </c>
    </row>
    <row r="9" spans="1:6" ht="12.75">
      <c r="A9" s="540"/>
      <c r="B9" s="541" t="s">
        <v>362</v>
      </c>
      <c r="C9" s="542">
        <f>_xlfn.IFERROR(C8/C7-1,0)</f>
        <v>0.014392676251297809</v>
      </c>
      <c r="D9" s="542">
        <f>_xlfn.IFERROR(D8/D7-1,0)</f>
        <v>-0.0315679702048417</v>
      </c>
      <c r="E9" s="542">
        <f>_xlfn.IFERROR(E8/E7-1,0)</f>
        <v>0.008469346826694535</v>
      </c>
      <c r="F9" s="543" t="s">
        <v>208</v>
      </c>
    </row>
    <row r="10" spans="1:6" ht="13.5" thickBot="1">
      <c r="A10" s="830" t="s">
        <v>363</v>
      </c>
      <c r="B10" s="831"/>
      <c r="C10" s="544" t="s">
        <v>208</v>
      </c>
      <c r="D10" s="545">
        <f>_xlfn.IFERROR(D8/C8-1,0)</f>
        <v>0.008016871094295164</v>
      </c>
      <c r="E10" s="545">
        <f>_xlfn.IFERROR(E8/D8-1,0)</f>
        <v>0.0056148663200319415</v>
      </c>
      <c r="F10" s="545">
        <f>_xlfn.IFERROR(F7/E8-1,0)</f>
        <v>0.03417417509293119</v>
      </c>
    </row>
    <row r="11" spans="1:6" ht="13.5" thickTop="1">
      <c r="A11" s="539" t="s">
        <v>364</v>
      </c>
      <c r="B11" s="179" t="s">
        <v>206</v>
      </c>
      <c r="C11" s="171">
        <v>102090</v>
      </c>
      <c r="D11" s="171">
        <v>96579</v>
      </c>
      <c r="E11" s="171">
        <v>99972</v>
      </c>
      <c r="F11" s="171">
        <v>114329</v>
      </c>
    </row>
    <row r="12" spans="1:10" ht="13.5" thickBot="1">
      <c r="A12" s="175"/>
      <c r="B12" s="181" t="s">
        <v>207</v>
      </c>
      <c r="C12" s="171">
        <v>98008</v>
      </c>
      <c r="D12" s="171">
        <v>100724</v>
      </c>
      <c r="E12" s="171">
        <v>106865</v>
      </c>
      <c r="F12" s="182" t="s">
        <v>208</v>
      </c>
      <c r="J12" s="8"/>
    </row>
    <row r="13" spans="1:6" ht="12.75">
      <c r="A13" s="540"/>
      <c r="B13" s="541" t="s">
        <v>362</v>
      </c>
      <c r="C13" s="542">
        <f>_xlfn.IFERROR(C12/C11-1,0)</f>
        <v>-0.03998432755411896</v>
      </c>
      <c r="D13" s="542">
        <f>_xlfn.IFERROR(D12/D11-1,0)</f>
        <v>0.0429182327421076</v>
      </c>
      <c r="E13" s="542">
        <f>_xlfn.IFERROR(E12/E11-1,0)</f>
        <v>0.06894930580562564</v>
      </c>
      <c r="F13" s="543" t="s">
        <v>208</v>
      </c>
    </row>
    <row r="14" spans="1:10" ht="13.5" thickBot="1">
      <c r="A14" s="830" t="s">
        <v>363</v>
      </c>
      <c r="B14" s="831"/>
      <c r="C14" s="544" t="s">
        <v>208</v>
      </c>
      <c r="D14" s="545">
        <f>_xlfn.IFERROR(D12/C12-1,0)</f>
        <v>0.027712023508285055</v>
      </c>
      <c r="E14" s="545">
        <f>_xlfn.IFERROR(E12/D12-1,0)</f>
        <v>0.060968587427028265</v>
      </c>
      <c r="F14" s="545">
        <f>_xlfn.IFERROR(F11/E12-1,0)</f>
        <v>0.06984513170823003</v>
      </c>
      <c r="J14" s="8"/>
    </row>
    <row r="15" spans="1:6" ht="13.5" thickTop="1">
      <c r="A15" s="539" t="s">
        <v>205</v>
      </c>
      <c r="B15" s="179" t="s">
        <v>206</v>
      </c>
      <c r="C15" s="171">
        <v>135335</v>
      </c>
      <c r="D15" s="171">
        <v>135493</v>
      </c>
      <c r="E15" s="171">
        <v>151374</v>
      </c>
      <c r="F15" s="171">
        <v>168790</v>
      </c>
    </row>
    <row r="16" spans="1:6" ht="13.5" thickBot="1">
      <c r="A16" s="175"/>
      <c r="B16" s="181" t="s">
        <v>207</v>
      </c>
      <c r="C16" s="13">
        <v>115246</v>
      </c>
      <c r="D16" s="13">
        <v>131505</v>
      </c>
      <c r="E16" s="13">
        <v>153737</v>
      </c>
      <c r="F16" s="182" t="s">
        <v>208</v>
      </c>
    </row>
    <row r="17" spans="1:6" ht="12.75">
      <c r="A17" s="540"/>
      <c r="B17" s="541" t="s">
        <v>362</v>
      </c>
      <c r="C17" s="542">
        <f>_xlfn.IFERROR(C16/C15-1,0)</f>
        <v>-0.1484390586322829</v>
      </c>
      <c r="D17" s="542">
        <f>_xlfn.IFERROR(D16/D15-1,0)</f>
        <v>-0.02943325485449433</v>
      </c>
      <c r="E17" s="542">
        <f>_xlfn.IFERROR(E16/E15-1,0)</f>
        <v>0.015610342595161697</v>
      </c>
      <c r="F17" s="543" t="s">
        <v>208</v>
      </c>
    </row>
    <row r="18" spans="1:10" ht="13.5" thickBot="1">
      <c r="A18" s="830" t="s">
        <v>363</v>
      </c>
      <c r="B18" s="831"/>
      <c r="C18" s="544" t="s">
        <v>208</v>
      </c>
      <c r="D18" s="545">
        <f>_xlfn.IFERROR(D16/C16-1,0)</f>
        <v>0.14108081842319908</v>
      </c>
      <c r="E18" s="545">
        <f>_xlfn.IFERROR(E16/D16-1,0)</f>
        <v>0.1690582107144214</v>
      </c>
      <c r="F18" s="545">
        <f>_xlfn.IFERROR(F15/E16-1,0)</f>
        <v>0.09791396996168777</v>
      </c>
      <c r="J18" s="8"/>
    </row>
    <row r="19" spans="1:6" ht="13.5" thickTop="1">
      <c r="A19" s="539" t="s">
        <v>209</v>
      </c>
      <c r="B19" s="179" t="s">
        <v>206</v>
      </c>
      <c r="C19" s="171">
        <v>137853</v>
      </c>
      <c r="D19" s="171">
        <v>135392</v>
      </c>
      <c r="E19" s="171">
        <v>151353</v>
      </c>
      <c r="F19" s="171">
        <v>168784</v>
      </c>
    </row>
    <row r="20" spans="1:6" ht="13.5" thickBot="1">
      <c r="A20" s="175"/>
      <c r="B20" s="181" t="s">
        <v>207</v>
      </c>
      <c r="C20" s="13">
        <v>119390</v>
      </c>
      <c r="D20" s="13">
        <v>131474</v>
      </c>
      <c r="E20" s="13">
        <v>153326</v>
      </c>
      <c r="F20" s="182" t="s">
        <v>208</v>
      </c>
    </row>
    <row r="21" spans="1:6" ht="12.75">
      <c r="A21" s="540"/>
      <c r="B21" s="541" t="s">
        <v>362</v>
      </c>
      <c r="C21" s="542">
        <f>_xlfn.IFERROR(C20/C19-1,0)</f>
        <v>-0.13393252232450514</v>
      </c>
      <c r="D21" s="542">
        <f>_xlfn.IFERROR(D20/D19-1,0)</f>
        <v>-0.02893819428031197</v>
      </c>
      <c r="E21" s="542">
        <f>_xlfn.IFERROR(E20/E19-1,0)</f>
        <v>0.01303575086057096</v>
      </c>
      <c r="F21" s="543" t="s">
        <v>208</v>
      </c>
    </row>
    <row r="22" spans="1:6" ht="13.5" thickBot="1">
      <c r="A22" s="830" t="s">
        <v>363</v>
      </c>
      <c r="B22" s="831"/>
      <c r="C22" s="544" t="s">
        <v>208</v>
      </c>
      <c r="D22" s="545">
        <f>_xlfn.IFERROR(D20/C20-1,0)</f>
        <v>0.10121450707764468</v>
      </c>
      <c r="E22" s="545">
        <f>_xlfn.IFERROR(E20/D20-1,0)</f>
        <v>0.1662077673152107</v>
      </c>
      <c r="F22" s="545">
        <f>_xlfn.IFERROR(F19/E20-1,0)</f>
        <v>0.10081786520224889</v>
      </c>
    </row>
    <row r="23" spans="1:6" ht="13.5" thickTop="1">
      <c r="A23" s="539" t="s">
        <v>210</v>
      </c>
      <c r="B23" s="179" t="s">
        <v>206</v>
      </c>
      <c r="C23" s="546">
        <f>C15-C19</f>
        <v>-2518</v>
      </c>
      <c r="D23" s="546">
        <f>D15-D19</f>
        <v>101</v>
      </c>
      <c r="E23" s="546">
        <f>E15-E19</f>
        <v>21</v>
      </c>
      <c r="F23" s="171">
        <f>F15-F19</f>
        <v>6</v>
      </c>
    </row>
    <row r="24" spans="1:6" ht="13.5" thickBot="1">
      <c r="A24" s="175"/>
      <c r="B24" s="181" t="s">
        <v>207</v>
      </c>
      <c r="C24" s="547">
        <f>C16-C20</f>
        <v>-4144</v>
      </c>
      <c r="D24" s="547">
        <f>D16-D20</f>
        <v>31</v>
      </c>
      <c r="E24" s="547">
        <f>E16-E20</f>
        <v>411</v>
      </c>
      <c r="F24" s="182" t="s">
        <v>208</v>
      </c>
    </row>
    <row r="25" spans="1:6" ht="12.75">
      <c r="A25" s="540"/>
      <c r="B25" s="541" t="s">
        <v>362</v>
      </c>
      <c r="C25" s="542">
        <f>_xlfn.IFERROR(C24/C23-1,0)</f>
        <v>0.6457505957108816</v>
      </c>
      <c r="D25" s="542">
        <f>_xlfn.IFERROR(D24/D23-1,0)</f>
        <v>-0.693069306930693</v>
      </c>
      <c r="E25" s="542">
        <f>_xlfn.IFERROR(E24/E23-1,0)</f>
        <v>18.571428571428573</v>
      </c>
      <c r="F25" s="543" t="s">
        <v>208</v>
      </c>
    </row>
    <row r="26" spans="1:6" ht="13.5" thickBot="1">
      <c r="A26" s="830" t="s">
        <v>363</v>
      </c>
      <c r="B26" s="831"/>
      <c r="C26" s="544" t="s">
        <v>208</v>
      </c>
      <c r="D26" s="545">
        <f>_xlfn.IFERROR(D24/C24-1,0)</f>
        <v>-1.007480694980695</v>
      </c>
      <c r="E26" s="545">
        <f>_xlfn.IFERROR(E24/D24-1,0)</f>
        <v>12.258064516129032</v>
      </c>
      <c r="F26" s="545">
        <f>_xlfn.IFERROR(F23/E24-1,0)</f>
        <v>-0.9854014598540146</v>
      </c>
    </row>
    <row r="27" spans="1:6" ht="13.5" thickTop="1">
      <c r="A27" s="548" t="s">
        <v>211</v>
      </c>
      <c r="B27" s="179" t="s">
        <v>206</v>
      </c>
      <c r="C27" s="171">
        <v>2232</v>
      </c>
      <c r="D27" s="171">
        <v>1078</v>
      </c>
      <c r="E27" s="171">
        <v>331</v>
      </c>
      <c r="F27" s="171">
        <v>266</v>
      </c>
    </row>
    <row r="28" spans="1:6" ht="13.5" thickBot="1">
      <c r="A28" s="175"/>
      <c r="B28" s="181" t="s">
        <v>207</v>
      </c>
      <c r="C28" s="13">
        <v>-1359</v>
      </c>
      <c r="D28" s="13">
        <v>517</v>
      </c>
      <c r="E28" s="13">
        <v>391</v>
      </c>
      <c r="F28" s="182" t="s">
        <v>208</v>
      </c>
    </row>
    <row r="29" spans="1:6" ht="12.75">
      <c r="A29" s="540"/>
      <c r="B29" s="541" t="s">
        <v>362</v>
      </c>
      <c r="C29" s="542">
        <f>_xlfn.IFERROR(C28/C27-1,0)</f>
        <v>-1.6088709677419355</v>
      </c>
      <c r="D29" s="542">
        <f>_xlfn.IFERROR(D28/D27-1,0)</f>
        <v>-0.5204081632653061</v>
      </c>
      <c r="E29" s="542">
        <f>_xlfn.IFERROR(E28/E27-1,0)</f>
        <v>0.18126888217522663</v>
      </c>
      <c r="F29" s="543" t="s">
        <v>208</v>
      </c>
    </row>
    <row r="30" spans="1:6" ht="13.5" thickBot="1">
      <c r="A30" s="830" t="s">
        <v>363</v>
      </c>
      <c r="B30" s="831"/>
      <c r="C30" s="544" t="s">
        <v>208</v>
      </c>
      <c r="D30" s="545">
        <f>_xlfn.IFERROR(D28/C28-1,0)</f>
        <v>-1.3804267844002944</v>
      </c>
      <c r="E30" s="545">
        <f>_xlfn.IFERROR(E28/D28-1,0)</f>
        <v>-0.2437137330754352</v>
      </c>
      <c r="F30" s="545">
        <f>_xlfn.IFERROR(F27/E28-1,0)</f>
        <v>-0.31969309462915596</v>
      </c>
    </row>
    <row r="31" spans="1:6" ht="9" customHeight="1" thickBot="1" thickTop="1">
      <c r="A31" s="176"/>
      <c r="B31" s="177"/>
      <c r="C31" s="549"/>
      <c r="D31" s="550"/>
      <c r="E31" s="550"/>
      <c r="F31" s="551"/>
    </row>
    <row r="32" spans="1:6" ht="13.5" thickTop="1">
      <c r="A32" s="539" t="s">
        <v>212</v>
      </c>
      <c r="B32" s="179" t="s">
        <v>206</v>
      </c>
      <c r="C32" s="171">
        <v>51</v>
      </c>
      <c r="D32" s="171">
        <v>50</v>
      </c>
      <c r="E32" s="171">
        <v>52</v>
      </c>
      <c r="F32" s="180">
        <v>51</v>
      </c>
    </row>
    <row r="33" spans="1:6" ht="13.5" thickBot="1">
      <c r="A33" s="175"/>
      <c r="B33" s="181" t="s">
        <v>207</v>
      </c>
      <c r="C33" s="13">
        <v>48</v>
      </c>
      <c r="D33" s="13">
        <v>50</v>
      </c>
      <c r="E33" s="13">
        <v>50</v>
      </c>
      <c r="F33" s="552" t="s">
        <v>208</v>
      </c>
    </row>
    <row r="34" spans="1:6" ht="12.75">
      <c r="A34" s="540"/>
      <c r="B34" s="541" t="s">
        <v>362</v>
      </c>
      <c r="C34" s="542">
        <f>_xlfn.IFERROR(C33/C32-1,0)</f>
        <v>-0.05882352941176472</v>
      </c>
      <c r="D34" s="542">
        <f>_xlfn.IFERROR(D33/D32-1,0)</f>
        <v>0</v>
      </c>
      <c r="E34" s="542">
        <f>_xlfn.IFERROR(E33/E32-1,0)</f>
        <v>-0.038461538461538436</v>
      </c>
      <c r="F34" s="543" t="s">
        <v>208</v>
      </c>
    </row>
    <row r="35" spans="1:6" ht="13.5" thickBot="1">
      <c r="A35" s="830" t="s">
        <v>363</v>
      </c>
      <c r="B35" s="831"/>
      <c r="C35" s="544" t="s">
        <v>208</v>
      </c>
      <c r="D35" s="545">
        <f>_xlfn.IFERROR(D33/C33-1,0)</f>
        <v>0.04166666666666674</v>
      </c>
      <c r="E35" s="545">
        <f>_xlfn.IFERROR(E33/D33-1,0)</f>
        <v>0</v>
      </c>
      <c r="F35" s="545">
        <f>_xlfn.IFERROR(F32/E33-1,0)</f>
        <v>0.020000000000000018</v>
      </c>
    </row>
    <row r="36" spans="1:6" ht="13.5" thickTop="1">
      <c r="A36" s="539" t="s">
        <v>213</v>
      </c>
      <c r="B36" s="179" t="s">
        <v>206</v>
      </c>
      <c r="C36" s="171">
        <v>44034</v>
      </c>
      <c r="D36" s="171">
        <v>51874</v>
      </c>
      <c r="E36" s="171">
        <v>57268</v>
      </c>
      <c r="F36" s="180">
        <v>63004</v>
      </c>
    </row>
    <row r="37" spans="1:6" ht="13.5" thickBot="1">
      <c r="A37" s="175"/>
      <c r="B37" s="181" t="s">
        <v>207</v>
      </c>
      <c r="C37" s="13">
        <v>43428</v>
      </c>
      <c r="D37" s="13">
        <v>51246</v>
      </c>
      <c r="E37" s="13">
        <v>57785</v>
      </c>
      <c r="F37" s="552" t="s">
        <v>208</v>
      </c>
    </row>
    <row r="38" spans="1:6" ht="12.75">
      <c r="A38" s="540"/>
      <c r="B38" s="541" t="s">
        <v>362</v>
      </c>
      <c r="C38" s="542">
        <f>_xlfn.IFERROR(C37/C36-1,0)</f>
        <v>-0.01376209292819186</v>
      </c>
      <c r="D38" s="542">
        <f>_xlfn.IFERROR(D37/D36-1,0)</f>
        <v>-0.012106257470023474</v>
      </c>
      <c r="E38" s="542">
        <f>_xlfn.IFERROR(E37/E36-1,0)</f>
        <v>0.009027729272892415</v>
      </c>
      <c r="F38" s="543" t="s">
        <v>208</v>
      </c>
    </row>
    <row r="39" spans="1:6" ht="13.5" thickBot="1">
      <c r="A39" s="830" t="s">
        <v>363</v>
      </c>
      <c r="B39" s="831"/>
      <c r="C39" s="544" t="s">
        <v>208</v>
      </c>
      <c r="D39" s="545">
        <f>_xlfn.IFERROR(D37/C37-1,0)</f>
        <v>0.18002210555402054</v>
      </c>
      <c r="E39" s="545">
        <f>_xlfn.IFERROR(E37/D37-1,0)</f>
        <v>0.1276002029426686</v>
      </c>
      <c r="F39" s="545">
        <f>_xlfn.IFERROR(F36/E37-1,0)</f>
        <v>0.09031755645928885</v>
      </c>
    </row>
    <row r="40" spans="1:6" ht="9" customHeight="1" thickBot="1" thickTop="1">
      <c r="A40" s="176"/>
      <c r="B40" s="177"/>
      <c r="C40" s="549"/>
      <c r="D40" s="550"/>
      <c r="E40" s="550"/>
      <c r="F40" s="551"/>
    </row>
    <row r="41" spans="1:6" ht="13.5" thickTop="1">
      <c r="A41" s="539" t="s">
        <v>365</v>
      </c>
      <c r="B41" s="179" t="s">
        <v>206</v>
      </c>
      <c r="C41" s="171"/>
      <c r="D41" s="171"/>
      <c r="E41" s="171"/>
      <c r="F41" s="180"/>
    </row>
    <row r="42" spans="1:6" ht="13.5" thickBot="1">
      <c r="A42" s="175"/>
      <c r="B42" s="181" t="s">
        <v>207</v>
      </c>
      <c r="C42" s="13"/>
      <c r="D42" s="13"/>
      <c r="E42" s="13"/>
      <c r="F42" s="552" t="s">
        <v>208</v>
      </c>
    </row>
    <row r="43" spans="1:6" ht="12.75">
      <c r="A43" s="540"/>
      <c r="B43" s="541" t="s">
        <v>362</v>
      </c>
      <c r="C43" s="542">
        <f>_xlfn.IFERROR(C42/C41-1,0)</f>
        <v>0</v>
      </c>
      <c r="D43" s="542">
        <f>_xlfn.IFERROR(D42/D41-1,0)</f>
        <v>0</v>
      </c>
      <c r="E43" s="542">
        <f>_xlfn.IFERROR(E42/E41-1,0)</f>
        <v>0</v>
      </c>
      <c r="F43" s="543" t="s">
        <v>208</v>
      </c>
    </row>
    <row r="44" spans="1:6" ht="13.5" thickBot="1">
      <c r="A44" s="830" t="s">
        <v>363</v>
      </c>
      <c r="B44" s="831"/>
      <c r="C44" s="544" t="s">
        <v>208</v>
      </c>
      <c r="D44" s="545">
        <f>_xlfn.IFERROR(D42/C42-1,0)</f>
        <v>0</v>
      </c>
      <c r="E44" s="545">
        <f>_xlfn.IFERROR(E42/D42-1,0)</f>
        <v>0</v>
      </c>
      <c r="F44" s="545">
        <f>_xlfn.IFERROR(F41/E42-1,0)</f>
        <v>0</v>
      </c>
    </row>
    <row r="45" ht="13.5" thickTop="1"/>
    <row r="46" spans="1:7" ht="15.75" customHeight="1">
      <c r="A46" s="832" t="s">
        <v>730</v>
      </c>
      <c r="B46" s="832"/>
      <c r="C46" s="832"/>
      <c r="D46" s="832"/>
      <c r="E46" s="832"/>
      <c r="F46" s="832"/>
      <c r="G46" s="178"/>
    </row>
    <row r="47" spans="1:7" ht="12.75">
      <c r="A47" s="832"/>
      <c r="B47" s="832"/>
      <c r="C47" s="832"/>
      <c r="D47" s="832"/>
      <c r="E47" s="832"/>
      <c r="F47" s="832"/>
      <c r="G47" s="178"/>
    </row>
    <row r="48" spans="1:6" ht="12.75">
      <c r="A48" s="832"/>
      <c r="B48" s="832"/>
      <c r="C48" s="832"/>
      <c r="D48" s="832"/>
      <c r="E48" s="832"/>
      <c r="F48" s="832"/>
    </row>
    <row r="50" ht="12.75">
      <c r="A50" s="7" t="s">
        <v>366</v>
      </c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37">
      <selection activeCell="I13" sqref="I13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83"/>
    </row>
    <row r="2" spans="2:6" ht="13.5" thickBot="1">
      <c r="B2" s="8"/>
      <c r="C2" s="184"/>
      <c r="D2" s="184"/>
      <c r="E2" s="184"/>
      <c r="F2" s="184"/>
    </row>
    <row r="3" spans="1:6" ht="47.25" customHeight="1" thickBot="1">
      <c r="A3" s="184"/>
      <c r="B3" s="185"/>
      <c r="C3" s="193" t="s">
        <v>404</v>
      </c>
      <c r="D3" s="193" t="s">
        <v>731</v>
      </c>
      <c r="E3" s="194" t="s">
        <v>732</v>
      </c>
      <c r="F3" s="195" t="s">
        <v>733</v>
      </c>
    </row>
    <row r="4" spans="1:6" ht="15" customHeight="1">
      <c r="A4" s="836" t="s">
        <v>214</v>
      </c>
      <c r="B4" s="837"/>
      <c r="C4" s="553">
        <v>4400</v>
      </c>
      <c r="D4" s="553">
        <v>6677</v>
      </c>
      <c r="E4" s="553">
        <v>6501</v>
      </c>
      <c r="F4" s="553">
        <v>7166</v>
      </c>
    </row>
    <row r="5" spans="1:6" ht="15" customHeight="1">
      <c r="A5" s="838" t="s">
        <v>367</v>
      </c>
      <c r="B5" s="839"/>
      <c r="C5" s="554">
        <v>0</v>
      </c>
      <c r="D5" s="554">
        <v>1</v>
      </c>
      <c r="E5" s="554">
        <v>0</v>
      </c>
      <c r="F5" s="555">
        <v>0</v>
      </c>
    </row>
    <row r="6" spans="1:6" ht="15" customHeight="1">
      <c r="A6" s="838" t="s">
        <v>368</v>
      </c>
      <c r="B6" s="839"/>
      <c r="C6" s="554">
        <v>0</v>
      </c>
      <c r="D6" s="554">
        <v>1</v>
      </c>
      <c r="E6" s="554">
        <v>1</v>
      </c>
      <c r="F6" s="555">
        <v>0</v>
      </c>
    </row>
    <row r="7" spans="1:6" ht="15" customHeight="1">
      <c r="A7" s="838" t="s">
        <v>369</v>
      </c>
      <c r="B7" s="839"/>
      <c r="C7" s="554">
        <v>3230</v>
      </c>
      <c r="D7" s="554">
        <v>9636</v>
      </c>
      <c r="E7" s="554">
        <v>263</v>
      </c>
      <c r="F7" s="555"/>
    </row>
    <row r="8" spans="1:6" ht="15" customHeight="1">
      <c r="A8" s="838" t="s">
        <v>216</v>
      </c>
      <c r="B8" s="839"/>
      <c r="C8" s="554">
        <v>34</v>
      </c>
      <c r="D8" s="554">
        <v>44</v>
      </c>
      <c r="E8" s="554">
        <v>63</v>
      </c>
      <c r="F8" s="554">
        <v>69</v>
      </c>
    </row>
    <row r="9" spans="1:6" ht="15" customHeight="1">
      <c r="A9" s="838" t="s">
        <v>215</v>
      </c>
      <c r="B9" s="839"/>
      <c r="C9" s="554">
        <v>136</v>
      </c>
      <c r="D9" s="554">
        <v>154</v>
      </c>
      <c r="E9" s="554">
        <v>142</v>
      </c>
      <c r="F9" s="554">
        <v>119</v>
      </c>
    </row>
    <row r="10" spans="1:6" ht="15" customHeight="1" thickBot="1">
      <c r="A10" s="840" t="s">
        <v>370</v>
      </c>
      <c r="B10" s="841"/>
      <c r="C10" s="204">
        <v>37</v>
      </c>
      <c r="D10" s="204">
        <v>39</v>
      </c>
      <c r="E10" s="204">
        <v>39</v>
      </c>
      <c r="F10" s="556">
        <v>40</v>
      </c>
    </row>
    <row r="11" spans="1:6" ht="12.75">
      <c r="A11" s="186"/>
      <c r="B11" s="186"/>
      <c r="C11" s="186"/>
      <c r="D11" s="186"/>
      <c r="E11" s="186"/>
      <c r="F11" s="186"/>
    </row>
    <row r="12" spans="2:6" ht="13.5" thickBot="1">
      <c r="B12" s="8"/>
      <c r="C12" s="184"/>
      <c r="D12" s="184"/>
      <c r="E12" s="184"/>
      <c r="F12" s="557" t="s">
        <v>195</v>
      </c>
    </row>
    <row r="13" spans="1:6" ht="39.75" customHeight="1" thickBot="1">
      <c r="A13" s="184"/>
      <c r="B13" s="185"/>
      <c r="C13" s="558" t="s">
        <v>371</v>
      </c>
      <c r="D13" s="558" t="s">
        <v>405</v>
      </c>
      <c r="E13" s="558" t="s">
        <v>734</v>
      </c>
      <c r="F13" s="558" t="s">
        <v>735</v>
      </c>
    </row>
    <row r="14" spans="1:6" ht="15" customHeight="1">
      <c r="A14" s="844" t="s">
        <v>372</v>
      </c>
      <c r="B14" s="845"/>
      <c r="C14" s="553"/>
      <c r="D14" s="553"/>
      <c r="E14" s="553"/>
      <c r="F14" s="559"/>
    </row>
    <row r="15" spans="1:6" ht="15" customHeight="1">
      <c r="A15" s="846" t="s">
        <v>373</v>
      </c>
      <c r="B15" s="847"/>
      <c r="C15" s="560"/>
      <c r="D15" s="560"/>
      <c r="E15" s="560"/>
      <c r="F15" s="203"/>
    </row>
    <row r="16" spans="1:6" ht="15" customHeight="1" thickBot="1">
      <c r="A16" s="848" t="s">
        <v>273</v>
      </c>
      <c r="B16" s="849"/>
      <c r="C16" s="576">
        <f>SUM(C14:C15)</f>
        <v>0</v>
      </c>
      <c r="D16" s="576">
        <f>SUM(D14:D15)</f>
        <v>0</v>
      </c>
      <c r="E16" s="576">
        <f>SUM(E14:E15)</f>
        <v>0</v>
      </c>
      <c r="F16" s="576">
        <f>SUM(F14:F15)</f>
        <v>0</v>
      </c>
    </row>
    <row r="17" spans="1:6" s="187" customFormat="1" ht="12.75">
      <c r="A17" s="196"/>
      <c r="B17" s="189"/>
      <c r="C17" s="191"/>
      <c r="D17" s="191"/>
      <c r="E17" s="191"/>
      <c r="F17" s="191"/>
    </row>
    <row r="18" spans="1:6" s="187" customFormat="1" ht="13.5" thickBot="1">
      <c r="A18" s="197"/>
      <c r="B18" s="192"/>
      <c r="C18" s="561"/>
      <c r="D18" s="561"/>
      <c r="E18" s="561"/>
      <c r="F18" s="557" t="s">
        <v>195</v>
      </c>
    </row>
    <row r="19" spans="1:6" ht="30" customHeight="1" thickBot="1">
      <c r="A19" s="184"/>
      <c r="B19" s="198"/>
      <c r="C19" s="562" t="s">
        <v>376</v>
      </c>
      <c r="D19" s="562" t="s">
        <v>391</v>
      </c>
      <c r="E19" s="562" t="s">
        <v>403</v>
      </c>
      <c r="F19" s="563" t="s">
        <v>733</v>
      </c>
    </row>
    <row r="20" spans="1:6" ht="15" customHeight="1">
      <c r="A20" s="850" t="s">
        <v>225</v>
      </c>
      <c r="B20" s="199" t="s">
        <v>206</v>
      </c>
      <c r="C20" s="564">
        <v>2000</v>
      </c>
      <c r="D20" s="564">
        <v>757</v>
      </c>
      <c r="E20" s="564"/>
      <c r="F20" s="564"/>
    </row>
    <row r="21" spans="1:6" ht="15" customHeight="1">
      <c r="A21" s="834"/>
      <c r="B21" s="200" t="s">
        <v>377</v>
      </c>
      <c r="C21" s="565">
        <v>2000</v>
      </c>
      <c r="D21" s="565">
        <v>757</v>
      </c>
      <c r="E21" s="565">
        <v>47</v>
      </c>
      <c r="F21" s="566" t="s">
        <v>208</v>
      </c>
    </row>
    <row r="22" spans="1:6" ht="15" customHeight="1" thickBot="1">
      <c r="A22" s="835"/>
      <c r="B22" s="201" t="s">
        <v>390</v>
      </c>
      <c r="C22" s="567">
        <v>2000</v>
      </c>
      <c r="D22" s="567">
        <v>757</v>
      </c>
      <c r="E22" s="567">
        <v>47</v>
      </c>
      <c r="F22" s="568" t="s">
        <v>208</v>
      </c>
    </row>
    <row r="23" spans="1:6" ht="15" customHeight="1">
      <c r="A23" s="834" t="s">
        <v>374</v>
      </c>
      <c r="B23" s="202" t="s">
        <v>206</v>
      </c>
      <c r="C23" s="569"/>
      <c r="D23" s="569"/>
      <c r="E23" s="569"/>
      <c r="F23" s="569"/>
    </row>
    <row r="24" spans="1:6" ht="15" customHeight="1">
      <c r="A24" s="834"/>
      <c r="B24" s="203" t="s">
        <v>377</v>
      </c>
      <c r="C24" s="566"/>
      <c r="D24" s="566"/>
      <c r="E24" s="566"/>
      <c r="F24" s="570" t="s">
        <v>208</v>
      </c>
    </row>
    <row r="25" spans="1:6" ht="15" customHeight="1" thickBot="1">
      <c r="A25" s="835"/>
      <c r="B25" s="204" t="s">
        <v>390</v>
      </c>
      <c r="C25" s="567"/>
      <c r="D25" s="567"/>
      <c r="E25" s="567"/>
      <c r="F25" s="567" t="s">
        <v>208</v>
      </c>
    </row>
    <row r="26" spans="1:6" ht="12.75">
      <c r="A26" s="842" t="s">
        <v>375</v>
      </c>
      <c r="B26" s="205" t="s">
        <v>206</v>
      </c>
      <c r="C26" s="571"/>
      <c r="D26" s="571"/>
      <c r="E26" s="572"/>
      <c r="F26" s="572"/>
    </row>
    <row r="27" spans="1:6" ht="12.75">
      <c r="A27" s="842"/>
      <c r="B27" s="206" t="s">
        <v>377</v>
      </c>
      <c r="C27" s="573"/>
      <c r="D27" s="573"/>
      <c r="E27" s="574"/>
      <c r="F27" s="575" t="s">
        <v>208</v>
      </c>
    </row>
    <row r="28" spans="1:6" ht="13.5" thickBot="1">
      <c r="A28" s="843"/>
      <c r="B28" s="207" t="s">
        <v>390</v>
      </c>
      <c r="C28" s="576"/>
      <c r="D28" s="577"/>
      <c r="E28" s="576"/>
      <c r="F28" s="578" t="s">
        <v>208</v>
      </c>
    </row>
    <row r="29" spans="1:6" ht="12.75">
      <c r="A29" s="186"/>
      <c r="B29" s="189"/>
      <c r="C29" s="190"/>
      <c r="D29" s="190"/>
      <c r="E29" s="191"/>
      <c r="F29" s="190"/>
    </row>
    <row r="30" spans="1:6" ht="12.75">
      <c r="A30" s="8"/>
      <c r="B30" s="192"/>
      <c r="C30" s="190"/>
      <c r="D30" s="190"/>
      <c r="E30" s="190"/>
      <c r="F30" s="190"/>
    </row>
    <row r="31" spans="1:6" ht="12.75">
      <c r="A31" s="8"/>
      <c r="B31" s="192"/>
      <c r="C31" s="190"/>
      <c r="D31" s="190"/>
      <c r="E31" s="190"/>
      <c r="F31" s="190"/>
    </row>
    <row r="32" ht="12.75">
      <c r="B32" s="8"/>
    </row>
    <row r="33" ht="12.75">
      <c r="B33" s="8"/>
    </row>
    <row r="34" spans="1:6" ht="18" customHeight="1">
      <c r="A34" s="579" t="s">
        <v>217</v>
      </c>
      <c r="B34" s="579"/>
      <c r="C34" s="579"/>
      <c r="D34" s="579"/>
      <c r="E34" s="579"/>
      <c r="F34" s="579"/>
    </row>
    <row r="35" spans="1:7" ht="18" customHeight="1">
      <c r="A35" s="851" t="s">
        <v>877</v>
      </c>
      <c r="B35" s="851"/>
      <c r="C35" s="851"/>
      <c r="D35" s="851"/>
      <c r="E35" s="851"/>
      <c r="F35" s="851"/>
      <c r="G35" s="580"/>
    </row>
    <row r="36" spans="1:7" ht="18" customHeight="1">
      <c r="A36" s="851"/>
      <c r="B36" s="851"/>
      <c r="C36" s="851"/>
      <c r="D36" s="851"/>
      <c r="E36" s="851"/>
      <c r="F36" s="851"/>
      <c r="G36" s="580"/>
    </row>
    <row r="37" spans="1:7" ht="18" customHeight="1">
      <c r="A37" s="851"/>
      <c r="B37" s="851"/>
      <c r="C37" s="851"/>
      <c r="D37" s="851"/>
      <c r="E37" s="851"/>
      <c r="F37" s="851"/>
      <c r="G37" s="580"/>
    </row>
    <row r="38" spans="1:7" ht="18" customHeight="1">
      <c r="A38" s="851"/>
      <c r="B38" s="851"/>
      <c r="C38" s="851"/>
      <c r="D38" s="851"/>
      <c r="E38" s="851"/>
      <c r="F38" s="851"/>
      <c r="G38" s="580"/>
    </row>
    <row r="39" spans="1:7" ht="18" customHeight="1">
      <c r="A39" s="833" t="s">
        <v>784</v>
      </c>
      <c r="B39" s="833"/>
      <c r="C39" s="833"/>
      <c r="D39" s="833"/>
      <c r="E39" s="833"/>
      <c r="F39" s="833"/>
      <c r="G39" s="580"/>
    </row>
    <row r="40" spans="1:7" ht="18" customHeight="1">
      <c r="A40" s="833" t="s">
        <v>785</v>
      </c>
      <c r="B40" s="833"/>
      <c r="C40" s="833"/>
      <c r="D40" s="833"/>
      <c r="E40" s="833"/>
      <c r="F40" s="833"/>
      <c r="G40" s="580"/>
    </row>
    <row r="41" spans="1:7" ht="18" customHeight="1">
      <c r="A41" s="833" t="s">
        <v>786</v>
      </c>
      <c r="B41" s="833"/>
      <c r="C41" s="833"/>
      <c r="D41" s="833"/>
      <c r="E41" s="833"/>
      <c r="F41" s="833"/>
      <c r="G41" s="580"/>
    </row>
    <row r="42" spans="1:7" ht="18" customHeight="1">
      <c r="A42" s="832" t="s">
        <v>789</v>
      </c>
      <c r="B42" s="832"/>
      <c r="C42" s="832"/>
      <c r="D42" s="832"/>
      <c r="E42" s="832"/>
      <c r="F42" s="832"/>
      <c r="G42" s="580"/>
    </row>
    <row r="43" spans="1:7" ht="12" customHeight="1">
      <c r="A43" s="832"/>
      <c r="B43" s="832"/>
      <c r="C43" s="832"/>
      <c r="D43" s="832"/>
      <c r="E43" s="832"/>
      <c r="F43" s="832"/>
      <c r="G43" s="580"/>
    </row>
    <row r="44" spans="1:7" ht="18" customHeight="1">
      <c r="A44" s="833" t="s">
        <v>787</v>
      </c>
      <c r="B44" s="833"/>
      <c r="C44" s="833"/>
      <c r="D44" s="833"/>
      <c r="E44" s="833"/>
      <c r="F44" s="833"/>
      <c r="G44" s="580"/>
    </row>
    <row r="45" spans="1:6" ht="21" customHeight="1">
      <c r="A45" s="832" t="s">
        <v>788</v>
      </c>
      <c r="B45" s="832"/>
      <c r="C45" s="832"/>
      <c r="D45" s="832"/>
      <c r="E45" s="832"/>
      <c r="F45" s="832"/>
    </row>
    <row r="46" spans="1:6" ht="9" customHeight="1">
      <c r="A46" s="832"/>
      <c r="B46" s="832"/>
      <c r="C46" s="832"/>
      <c r="D46" s="832"/>
      <c r="E46" s="832"/>
      <c r="F46" s="832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User</cp:lastModifiedBy>
  <cp:lastPrinted>2021-09-29T10:24:56Z</cp:lastPrinted>
  <dcterms:created xsi:type="dcterms:W3CDTF">2013-03-07T07:52:21Z</dcterms:created>
  <dcterms:modified xsi:type="dcterms:W3CDTF">2021-12-03T10:07:02Z</dcterms:modified>
  <cp:category/>
  <cp:version/>
  <cp:contentType/>
  <cp:contentStatus/>
</cp:coreProperties>
</file>