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817" firstSheet="11" activeTab="18"/>
  </bookViews>
  <sheets>
    <sheet name="Биланс стања -претходна год." sheetId="1" r:id="rId1"/>
    <sheet name="Биланс успеха - претходна год." sheetId="2" r:id="rId2"/>
    <sheet name="Извештај о ток. гот.- претходна" sheetId="3" r:id="rId3"/>
    <sheet name="Анализа" sheetId="4" r:id="rId4"/>
    <sheet name="Биланс стања - план " sheetId="5" r:id="rId5"/>
    <sheet name="Биланс успеха - план" sheetId="6" r:id="rId6"/>
    <sheet name="Извештај о токовима- план" sheetId="7" r:id="rId7"/>
    <sheet name="Субвенције - план" sheetId="8" r:id="rId8"/>
    <sheet name=" Трошкови запослених - план" sheetId="9" r:id="rId9"/>
    <sheet name="Структура запослених по сектори" sheetId="10" r:id="rId10"/>
    <sheet name="Планирана структура запосленост" sheetId="11" r:id="rId11"/>
    <sheet name="Динамика запошљавања-план" sheetId="12" r:id="rId12"/>
    <sheet name="Зараде" sheetId="13" r:id="rId13"/>
    <sheet name="Зараде - разлика уплате" sheetId="14" r:id="rId14"/>
    <sheet name="Распон зарада" sheetId="15" r:id="rId15"/>
    <sheet name="Накнаде НО-СД" sheetId="16" r:id="rId16"/>
    <sheet name="Накнаде КЗР" sheetId="17" r:id="rId17"/>
    <sheet name="Кредитна задуженост" sheetId="18" r:id="rId18"/>
    <sheet name="Набавке" sheetId="19" r:id="rId19"/>
    <sheet name="Капитална и инвестиције" sheetId="20" r:id="rId20"/>
    <sheet name="Средства за посебне намене" sheetId="21" r:id="rId21"/>
  </sheets>
  <definedNames>
    <definedName name="_xlnm.Print_Area" localSheetId="8">' Трошкови запослених - план'!$B$2:$I$40</definedName>
    <definedName name="_xlnm.Print_Area" localSheetId="3">'Анализа'!$B$1:$F$73</definedName>
    <definedName name="_xlnm.Print_Area" localSheetId="4">'Биланс стања - план '!$B$1:$I$147</definedName>
    <definedName name="_xlnm.Print_Area" localSheetId="1">'Биланс успеха - претходна год.'!$B$2:$F$84</definedName>
    <definedName name="_xlnm.Print_Area" localSheetId="11">'Динамика запошљавања-план'!$B$2:$I$34</definedName>
    <definedName name="_xlnm.Print_Area" localSheetId="12">'Зараде'!$B$2:$O$68</definedName>
    <definedName name="_xlnm.Print_Area" localSheetId="13">'Зараде - разлика уплате'!$A$2:$F$23</definedName>
    <definedName name="_xlnm.Print_Area" localSheetId="2">'Извештај о ток. гот.- претходна'!$C$3:$F$60</definedName>
    <definedName name="_xlnm.Print_Area" localSheetId="6">'Извештај о токовима- план'!$B$3:$G$58</definedName>
    <definedName name="_xlnm.Print_Area" localSheetId="19">'Капитална и инвестиције'!$B$3:$M$44</definedName>
    <definedName name="_xlnm.Print_Area" localSheetId="17">'Кредитна задуженост'!$B$2:$Q$48</definedName>
    <definedName name="_xlnm.Print_Area" localSheetId="16">'Накнаде КЗР'!$B$2:$L$44</definedName>
    <definedName name="_xlnm.Print_Area" localSheetId="15">'Накнаде НО-СД'!$B$2:$L$43</definedName>
    <definedName name="_xlnm.Print_Area" localSheetId="10">'Планирана структура запосленост'!$C$2:$K$32</definedName>
    <definedName name="_xlnm.Print_Area" localSheetId="20">'Средства за посебне намене'!$B$2:$I$20</definedName>
    <definedName name="_xlnm.Print_Area" localSheetId="9">'Структура запослених по сектори'!$B$1:$X$29</definedName>
  </definedNames>
  <calcPr fullCalcOnLoad="1"/>
</workbook>
</file>

<file path=xl/sharedStrings.xml><?xml version="1.0" encoding="utf-8"?>
<sst xmlns="http://schemas.openxmlformats.org/spreadsheetml/2006/main" count="1859" uniqueCount="911">
  <si>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</si>
  <si>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</si>
  <si>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</si>
  <si>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</si>
  <si>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</si>
  <si>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</si>
  <si>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</si>
  <si>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</si>
  <si>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</si>
  <si>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</si>
  <si>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</si>
  <si>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</si>
  <si>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</si>
  <si>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</si>
  <si>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</si>
  <si>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</si>
  <si>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</si>
  <si>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</si>
  <si>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</si>
  <si>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</si>
  <si>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</si>
  <si>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</si>
  <si>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</si>
  <si>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</si>
  <si>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</si>
  <si>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</si>
  <si>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</si>
  <si>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</si>
  <si>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</si>
  <si>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</si>
  <si>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</si>
  <si>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</si>
  <si>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</si>
  <si>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</si>
  <si>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</si>
  <si>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</si>
  <si>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</si>
  <si>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</si>
  <si>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</si>
  <si>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</si>
  <si>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</si>
  <si>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</si>
  <si>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</si>
  <si>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</si>
  <si>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</si>
  <si>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</si>
  <si>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</si>
  <si>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</si>
  <si>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</si>
  <si>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</si>
  <si>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</si>
  <si>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</si>
  <si>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</si>
  <si>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</si>
  <si>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</si>
  <si>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навести основ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</si>
  <si>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</si>
  <si>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</si>
  <si>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</si>
  <si>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</si>
  <si>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</si>
  <si>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</si>
  <si>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</si>
  <si>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</si>
  <si>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</si>
  <si>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</si>
  <si>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</si>
  <si>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</si>
  <si>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</si>
  <si>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</si>
  <si>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</si>
  <si>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</si>
  <si>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</si>
  <si>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</si>
  <si>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</si>
  <si>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</si>
  <si>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</si>
  <si>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</si>
  <si>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</si>
  <si>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</si>
  <si>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</si>
  <si>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</si>
  <si>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</si>
  <si>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</si>
  <si>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</si>
  <si>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</si>
  <si>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</si>
  <si>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</si>
  <si>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</si>
  <si>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</si>
  <si>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</si>
  <si>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</si>
  <si>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</si>
  <si>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</si>
  <si>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</si>
  <si>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</si>
  <si>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</si>
  <si>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</si>
  <si>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</si>
  <si>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</si>
  <si>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</si>
  <si>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</si>
  <si>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</si>
  <si>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</si>
  <si>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</si>
  <si>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</si>
  <si>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</si>
  <si>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</si>
  <si>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</si>
  <si>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</si>
  <si>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</si>
  <si>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</si>
  <si>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</si>
  <si>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</si>
  <si>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</si>
  <si>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</si>
  <si>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</si>
  <si>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</si>
  <si>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</si>
  <si>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</si>
  <si>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</si>
  <si>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</si>
  <si>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</si>
  <si>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</si>
  <si>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</si>
  <si>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</si>
  <si>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</si>
  <si>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</si>
  <si>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</si>
  <si>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</si>
  <si>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</si>
  <si>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</si>
  <si>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</si>
  <si>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</si>
  <si>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И. НЕГАТИВНЕ КУРСНЕ РАЗЛИКЕ ПО ОСНОВУ ПРЕРАЧУНА ГОТОВИНЕ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</si>
  <si>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</si>
  <si>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</si>
  <si>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</si>
  <si>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</si>
  <si>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</si>
  <si>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</si>
  <si>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</si>
  <si>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</si>
  <si>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</si>
  <si>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</si>
  <si>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8. Аванси за некретнине, постројења и опрему</t>
  </si>
  <si>
    <t>1. Шуме и вишегодишњи засади</t>
  </si>
  <si>
    <t>2. Основно стадо</t>
  </si>
  <si>
    <t>3. Биолошка средства у припреми</t>
  </si>
  <si>
    <t>4. Аванси за биолошка средства</t>
  </si>
  <si>
    <t>1. Учешћа у капиталу зависних правних лица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</si>
  <si>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</si>
  <si>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</si>
  <si>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</si>
  <si>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</si>
  <si>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</si>
  <si>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</si>
  <si>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15</t>
  </si>
  <si>
    <t>6. Плаћени аванси за залихе и услуге</t>
  </si>
  <si>
    <t>21</t>
  </si>
  <si>
    <t>22</t>
  </si>
  <si>
    <t>27</t>
  </si>
  <si>
    <t>Ђ. ВАНБИЛАНСНА АКТИВА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</si>
  <si>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</si>
  <si>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</si>
  <si>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</si>
  <si>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</si>
  <si>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</si>
  <si>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</si>
  <si>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</si>
  <si>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</si>
  <si>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</si>
  <si>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</si>
  <si>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</si>
  <si>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</si>
  <si>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</si>
  <si>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</si>
  <si>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</si>
  <si>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</si>
  <si>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49 осим 498</t>
  </si>
  <si>
    <t>И  З  Н  О  С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</si>
  <si>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</si>
  <si>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</si>
  <si>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</si>
  <si>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</si>
  <si>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</si>
  <si>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</si>
  <si>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</si>
  <si>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</si>
  <si>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</si>
  <si>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</si>
  <si>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</si>
  <si>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</si>
  <si>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</si>
  <si>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</si>
  <si>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</si>
  <si>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</si>
  <si>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</si>
  <si>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 xml:space="preserve">Укупна вредност </t>
  </si>
  <si>
    <t>Средства Буџета  (по контима)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</si>
  <si>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</si>
  <si>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</si>
  <si>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</si>
  <si>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</si>
  <si>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</si>
  <si>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</si>
  <si>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</si>
  <si>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</si>
  <si>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</si>
  <si>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</si>
  <si>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</si>
  <si>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</si>
  <si>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</si>
  <si>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</si>
  <si>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</si>
  <si>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</si>
  <si>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</si>
  <si>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</si>
  <si>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</si>
  <si>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</si>
  <si>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</si>
  <si>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</si>
  <si>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</si>
  <si>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</si>
  <si>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</si>
  <si>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</si>
  <si>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</si>
  <si>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</si>
  <si>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</si>
  <si>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</si>
  <si>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</si>
  <si>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</si>
  <si>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</si>
  <si>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</si>
  <si>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</si>
  <si>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</si>
  <si>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</si>
  <si>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</si>
  <si>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</si>
  <si>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</si>
  <si>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</si>
  <si>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</si>
  <si>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</si>
  <si>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</si>
  <si>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</si>
  <si>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</si>
  <si>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</si>
  <si>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</si>
  <si>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</si>
  <si>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</si>
  <si>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</si>
  <si>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</si>
  <si>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</si>
  <si>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</si>
  <si>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</si>
  <si>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</si>
  <si>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</si>
  <si>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</si>
  <si>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</si>
  <si>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</si>
  <si>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</si>
  <si>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</si>
  <si>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</si>
  <si>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</si>
  <si>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</si>
  <si>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</si>
  <si>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</si>
  <si>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</si>
  <si>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</si>
  <si>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</si>
  <si>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</si>
  <si>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</si>
  <si>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</si>
  <si>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</si>
  <si>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</si>
  <si>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</si>
  <si>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</si>
  <si>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</si>
  <si>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</si>
  <si>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</si>
  <si>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</si>
  <si>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</si>
  <si>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</si>
  <si>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</si>
  <si>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</si>
  <si>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</si>
  <si>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</si>
  <si>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</si>
  <si>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</si>
  <si>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</si>
  <si>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</si>
  <si>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</si>
  <si>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</si>
  <si>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</si>
  <si>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</si>
  <si>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</si>
  <si>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</si>
  <si>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I. НЕТО ДОБИТАК КОЈИ ПРИПАДА МАЊИНСКИМ УЛАГАЧИМА</t>
  </si>
  <si>
    <t>II. НЕТО ДОБИТАК КОЈИ ПРИПАДА ВЕЋИНСКОМ ВЛАСНИКУ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</si>
  <si>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</si>
  <si>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</si>
  <si>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</si>
  <si>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</si>
  <si>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</si>
  <si>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</si>
  <si>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</si>
  <si>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</si>
  <si>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</si>
  <si>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</si>
  <si>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</si>
  <si>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</si>
  <si>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</si>
  <si>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</si>
  <si>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</si>
  <si>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</si>
  <si>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</si>
  <si>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</si>
  <si>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</si>
  <si>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</si>
  <si>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</si>
  <si>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</si>
  <si>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</si>
  <si>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</si>
  <si>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</si>
  <si>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</si>
  <si>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</si>
  <si>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</si>
  <si>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</si>
  <si>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</si>
  <si>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</si>
  <si>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</si>
  <si>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</si>
  <si>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</si>
  <si>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</si>
  <si>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</si>
  <si>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</si>
  <si>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</si>
  <si>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</si>
  <si>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</si>
  <si>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</si>
  <si>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</si>
  <si>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</si>
  <si>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</si>
  <si>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</si>
  <si>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</si>
  <si>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</si>
  <si>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</si>
  <si>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</si>
  <si>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</si>
  <si>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</si>
  <si>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</si>
  <si>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</si>
  <si>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</si>
  <si>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</si>
  <si>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</si>
  <si>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</si>
  <si>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</si>
  <si>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</si>
  <si>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</si>
  <si>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</si>
  <si>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</si>
  <si>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</si>
  <si>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</si>
  <si>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</si>
  <si>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2. Купци у Иностранству – матична и зависна правна лица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</si>
  <si>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</si>
  <si>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</si>
  <si>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</si>
  <si>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</si>
  <si>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</si>
  <si>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</si>
  <si>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</si>
  <si>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</si>
  <si>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</si>
  <si>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</si>
  <si>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</si>
  <si>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</si>
  <si>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</si>
  <si>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</si>
  <si>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</si>
  <si>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</si>
  <si>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</si>
  <si>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</si>
  <si>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</si>
  <si>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</si>
  <si>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</si>
  <si>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</si>
  <si>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</si>
  <si>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</si>
  <si>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</si>
  <si>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</si>
  <si>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</si>
  <si>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28 осим 288</t>
  </si>
  <si>
    <t>IX. АКТИВНА ВРЕМЕНСКА РАЗГРАНИЧЕЊА</t>
  </si>
  <si>
    <t>Д. УКУПНА АКТИВА = ПОСЛОВНА ИМОВИНА (0001 + 0002 + 0042 + 0043)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</si>
  <si>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</si>
  <si>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</si>
  <si>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</si>
  <si>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</si>
  <si>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</si>
  <si>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</si>
  <si>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</si>
  <si>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</si>
  <si>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</si>
  <si>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</si>
  <si>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</si>
  <si>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</si>
  <si>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</si>
  <si>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</si>
  <si>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</si>
  <si>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</si>
  <si>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</si>
  <si>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</si>
  <si>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</si>
  <si>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</si>
  <si>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</si>
  <si>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</si>
  <si>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</si>
  <si>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</si>
  <si>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</si>
  <si>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</si>
  <si>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</si>
  <si>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</si>
  <si>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</si>
  <si>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</si>
  <si>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</si>
  <si>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</si>
  <si>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</si>
  <si>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</si>
  <si>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</si>
  <si>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</si>
  <si>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</si>
  <si>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</si>
  <si>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</si>
  <si>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</si>
  <si>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</si>
  <si>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</si>
  <si>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</si>
  <si>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</si>
  <si>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</si>
  <si>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</si>
  <si>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</si>
  <si>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</si>
  <si>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</si>
  <si>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</si>
  <si>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</si>
  <si>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</si>
  <si>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</si>
  <si>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</si>
  <si>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</si>
  <si>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</si>
  <si>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</si>
  <si>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</si>
  <si>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</si>
  <si>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</si>
  <si>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</si>
  <si>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</si>
  <si>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</si>
  <si>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</si>
  <si>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</si>
  <si>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</si>
  <si>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</si>
  <si>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</si>
  <si>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</si>
  <si>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</si>
  <si>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</si>
  <si>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</si>
  <si>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</si>
  <si>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</si>
  <si>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</si>
  <si>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</si>
  <si>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</si>
  <si>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</si>
  <si>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</si>
  <si>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</si>
  <si>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</si>
  <si>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</si>
  <si>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</si>
  <si>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</si>
  <si>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</si>
  <si>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</si>
  <si>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</si>
  <si>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</si>
  <si>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</si>
  <si>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</si>
  <si>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</si>
  <si>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</si>
  <si>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</si>
  <si>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</si>
  <si>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</si>
  <si>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</si>
  <si>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</si>
  <si>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</si>
  <si>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</si>
  <si>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</si>
  <si>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</si>
  <si>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</si>
  <si>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</si>
  <si>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</si>
  <si>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</si>
  <si>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</si>
  <si>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</si>
  <si>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</si>
  <si>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</si>
  <si>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</si>
  <si>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</si>
  <si>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</si>
  <si>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</si>
  <si>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</si>
  <si>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</si>
  <si>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</si>
  <si>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</si>
  <si>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</si>
  <si>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</si>
  <si>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</si>
  <si>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 xml:space="preserve">Маса зарада </t>
  </si>
  <si>
    <t>СТАРОЗАПОСЛЕНИ*</t>
  </si>
  <si>
    <t>у 000 динара</t>
  </si>
  <si>
    <t>*Претходна година</t>
  </si>
  <si>
    <t>Структура по полу</t>
  </si>
  <si>
    <t>23</t>
  </si>
  <si>
    <t>Накнаде члановима Комисије за ревизију</t>
  </si>
  <si>
    <t>Накнада председника</t>
  </si>
  <si>
    <t xml:space="preserve">                Структура запослених по секторима/организационим јединицама</t>
  </si>
  <si>
    <t>Сектор/Организациона јединица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</si>
  <si>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</si>
  <si>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</si>
  <si>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</si>
  <si>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</si>
  <si>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</si>
  <si>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</si>
  <si>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</si>
  <si>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</si>
  <si>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Реализација/План (%)</t>
  </si>
  <si>
    <t>Пословни расходи</t>
  </si>
  <si>
    <t>Укупни приходи</t>
  </si>
  <si>
    <t>Укупни расходи</t>
  </si>
  <si>
    <t>Пословни резултат</t>
  </si>
  <si>
    <t>Нето резултат</t>
  </si>
  <si>
    <t>Број запослених на дан 31.12.</t>
  </si>
  <si>
    <t>Реализација - план</t>
  </si>
  <si>
    <t>Просечна нето зарада</t>
  </si>
  <si>
    <t>Рацио анализа</t>
  </si>
  <si>
    <t>EBITDA</t>
  </si>
  <si>
    <t>Ликвидност</t>
  </si>
  <si>
    <t>Дуг / капитал</t>
  </si>
  <si>
    <t>Профитна                       бруто маргина</t>
  </si>
  <si>
    <t xml:space="preserve">Економичност </t>
  </si>
  <si>
    <t>Продуктивност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</si>
  <si>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</si>
  <si>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</si>
  <si>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</si>
  <si>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</si>
  <si>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</si>
  <si>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</si>
  <si>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Износ неутрошених средстава из ранијих година                                     (у односу на претходну)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</si>
  <si>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</si>
  <si>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</si>
  <si>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</si>
  <si>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</si>
  <si>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</si>
  <si>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</si>
  <si>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</si>
  <si>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</si>
  <si>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Број прималаца накнаде по основу осталих уговора*</t>
  </si>
  <si>
    <t>Број прималаца накнаде по ауторским уговорима*</t>
  </si>
  <si>
    <t xml:space="preserve">** позиције од 5 до 28 које се исказују у новчаним јединицама приказати у бруто износу 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</si>
  <si>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</si>
  <si>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</si>
  <si>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</si>
  <si>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</si>
  <si>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</si>
  <si>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Надзорни одбор / Скупштина -                                                              реализација претходна година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</si>
  <si>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</si>
  <si>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</si>
  <si>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</si>
  <si>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</si>
  <si>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</si>
  <si>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</si>
  <si>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Уплата у буџет</t>
  </si>
  <si>
    <t>Накнаде Комисије за ревизију у нето износу</t>
  </si>
  <si>
    <t>Накнаде Комисије за ревизију у бруто износу</t>
  </si>
  <si>
    <t>у 000 дин</t>
  </si>
  <si>
    <t xml:space="preserve">Назив инвестиционог улагања </t>
  </si>
  <si>
    <t>Година почетка финансирања</t>
  </si>
  <si>
    <t>Година завршетка финансирања</t>
  </si>
  <si>
    <t>Износ инвестиционог улагања закључно са претходном годином</t>
  </si>
  <si>
    <t>Укупно:</t>
  </si>
  <si>
    <t>ПЛАН ИНВЕСТИЦИЈА</t>
  </si>
  <si>
    <t>Реализовано закључно са 31.12.20_ 
претходне године</t>
  </si>
  <si>
    <t xml:space="preserve">ПЛАН КАПИТАЛНИХ УЛАГАЊА </t>
  </si>
  <si>
    <t>Структура финансирања</t>
  </si>
  <si>
    <t>Износ према
 извору финансирања</t>
  </si>
  <si>
    <t>20_
план                      (текућа година)</t>
  </si>
  <si>
    <t>20_
план                              (текућа +1 година)</t>
  </si>
  <si>
    <t>Након ____                        (+3 године)</t>
  </si>
  <si>
    <t>Назив капиталног пројекта</t>
  </si>
  <si>
    <t xml:space="preserve">Износ уплате у буџет РС </t>
  </si>
  <si>
    <t>(2-3)</t>
  </si>
  <si>
    <t>Просечна зарада</t>
  </si>
  <si>
    <t xml:space="preserve">30 до 40  </t>
  </si>
  <si>
    <t>Мушки</t>
  </si>
  <si>
    <t>Женски</t>
  </si>
  <si>
    <t>Р.бр.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</si>
  <si>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</si>
  <si>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</si>
  <si>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</si>
  <si>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</si>
  <si>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</si>
  <si>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>Група рачуна, рачун</t>
  </si>
  <si>
    <t>AOП</t>
  </si>
  <si>
    <t>I. ФИНАНСИЈСКИ РАСХОДИ ИЗ ОДНОСА СА ПОВЕЗАНИМ ПРАВНИМ ЛИЦИМА И ОСТАЛИ ФИНАНСИЈСКИ РАСХОДИ (1042 + 1043 + 1044 + 1045)</t>
  </si>
  <si>
    <t>С. НЕТО ДОБИТАК (1058 – 1059 – 1060 – 1061 + 1062 - 1063)</t>
  </si>
  <si>
    <t>Т. НЕТО ГУБИТАК (1059 – 1058 + 1060 + 1061 – 1062 + 1063)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</si>
  <si>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</si>
  <si>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</si>
  <si>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</si>
  <si>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П О З И Ц И Ј А</t>
  </si>
  <si>
    <t>053 и део 059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</si>
  <si>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</si>
  <si>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</si>
  <si>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</si>
  <si>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</si>
  <si>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</si>
  <si>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</si>
  <si>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</si>
  <si>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</si>
  <si>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</si>
  <si>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</si>
  <si>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</si>
  <si>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 xml:space="preserve"> План плаћања по кредиту за текућу годину                                                  у динарима</t>
  </si>
  <si>
    <t>Стање кредитне задужености у оригиналној валути
на дан 31.12.20_ 
текуће године</t>
  </si>
  <si>
    <t>Стање кредитне задужености у динарима
на дан 31.12.20_ 
текуће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</si>
  <si>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</si>
  <si>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</si>
  <si>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</si>
  <si>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</si>
  <si>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</si>
  <si>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</si>
  <si>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</si>
  <si>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</si>
  <si>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</si>
  <si>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* година за коју се доноси Програм пословања</t>
  </si>
  <si>
    <t>ПЛАНИРАНО КРЕДИТНО ЗАДУЖИВАЊЕ У 20__. ГОДИНИ*</t>
  </si>
  <si>
    <t>у 000  динара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</si>
  <si>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</si>
  <si>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</si>
  <si>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</si>
  <si>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</si>
  <si>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</si>
  <si>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</si>
  <si>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</si>
  <si>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</si>
  <si>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</si>
  <si>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</si>
  <si>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</si>
  <si>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</si>
  <si>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</si>
  <si>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</si>
  <si>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</si>
  <si>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</si>
  <si>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</si>
  <si>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</si>
  <si>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</si>
  <si>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</si>
  <si>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</si>
  <si>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</si>
  <si>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</si>
  <si>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</si>
  <si>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</si>
  <si>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</si>
  <si>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</si>
  <si>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</si>
  <si>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</si>
  <si>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</si>
  <si>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</si>
  <si>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</si>
  <si>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</si>
  <si>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</si>
  <si>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</si>
  <si>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</si>
  <si>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</si>
  <si>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</si>
  <si>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</si>
  <si>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</si>
  <si>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</si>
  <si>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</si>
  <si>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</si>
  <si>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</si>
  <si>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</si>
  <si>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</si>
  <si>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</si>
  <si>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</si>
  <si>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</si>
  <si>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</si>
  <si>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</si>
  <si>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</si>
  <si>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</si>
  <si>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</si>
  <si>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</si>
  <si>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</si>
  <si>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</si>
  <si>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</si>
  <si>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</si>
  <si>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</si>
  <si>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</si>
  <si>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</si>
  <si>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</si>
  <si>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</si>
  <si>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</si>
  <si>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</si>
  <si>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</si>
  <si>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</si>
  <si>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</si>
  <si>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</si>
  <si>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</si>
  <si>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</si>
  <si>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20_
план                            (текућа +2 године)</t>
  </si>
  <si>
    <t>Број чланова надзорног одбора*</t>
  </si>
  <si>
    <t>Накнаде члановима надзорног одбора</t>
  </si>
  <si>
    <t>Број извршилаца</t>
  </si>
  <si>
    <t>Реализовано                                                                      (процена)</t>
  </si>
  <si>
    <t>…</t>
  </si>
  <si>
    <t xml:space="preserve">Преко 60 </t>
  </si>
  <si>
    <t xml:space="preserve">* исплата са проценом до краја године </t>
  </si>
  <si>
    <t>СТАРОЗАПОСЛЕНИ**</t>
  </si>
  <si>
    <t>Надзорни одбор / Скупштина -                                                     план текућа година</t>
  </si>
  <si>
    <t>Комисија за ревизију -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</si>
  <si>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</si>
  <si>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                                    реализација претходна година</t>
  </si>
  <si>
    <t>Надзорни одбор / Скупштина -                   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</si>
  <si>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реализација претходна година</t>
  </si>
  <si>
    <t>Извор средстава</t>
  </si>
  <si>
    <t>Прилог 1</t>
  </si>
  <si>
    <t>Прилог 1a</t>
  </si>
  <si>
    <t>Прилог 1б</t>
  </si>
  <si>
    <t xml:space="preserve">Прилог 2 </t>
  </si>
  <si>
    <t>Прилог 3</t>
  </si>
  <si>
    <t>Прилог 3а</t>
  </si>
  <si>
    <t>Прилог 3б</t>
  </si>
  <si>
    <t>Прилог 4</t>
  </si>
  <si>
    <t>Прилог 5</t>
  </si>
  <si>
    <t>Прилог 6</t>
  </si>
  <si>
    <t>Прилог 7</t>
  </si>
  <si>
    <t>Прилог 8</t>
  </si>
  <si>
    <t>Прилог 9</t>
  </si>
  <si>
    <t>Прилог 9а</t>
  </si>
  <si>
    <t>Прилог 10</t>
  </si>
  <si>
    <t xml:space="preserve"> </t>
  </si>
  <si>
    <t>Прилог 11</t>
  </si>
  <si>
    <t>Прилог 12</t>
  </si>
  <si>
    <t>План                                           01.01.-31.03.20___</t>
  </si>
  <si>
    <t>План                                         01.01.-30.06.20___</t>
  </si>
  <si>
    <t>План                                     01.01.-30.09.20___</t>
  </si>
  <si>
    <t>План                                                          01.01.-31.12.20___</t>
  </si>
  <si>
    <t>Прилог 14</t>
  </si>
  <si>
    <t>Прилог 15</t>
  </si>
  <si>
    <t>*старозапослени у 2018. години су они запослени који су били у радном односу у предузећу у децембру претходне године</t>
  </si>
  <si>
    <t>Покрајински фонд за развој</t>
  </si>
  <si>
    <t>пољопривреде</t>
  </si>
  <si>
    <t>ЕУР</t>
  </si>
  <si>
    <t>НЕ</t>
  </si>
  <si>
    <t>6 месеци</t>
  </si>
  <si>
    <t>60 месеци</t>
  </si>
  <si>
    <t>27.04.2015.</t>
  </si>
  <si>
    <t>Сектор за опште и правне послове</t>
  </si>
  <si>
    <t>Сектор за финансијско-књиговодствене послове</t>
  </si>
  <si>
    <t>Сектор за водовод и канализацију</t>
  </si>
  <si>
    <t>Сектор за одржавање зеленила и чистоће, рекреационих и др јавних површина, пијаце и гробаља</t>
  </si>
  <si>
    <t>Сектор за транспорт и дистрибуцију гаса-сервис за одржавање возила</t>
  </si>
  <si>
    <t>Приказ планираних и реализованих пословних показатеља</t>
  </si>
  <si>
    <t>** исплата са проценом до краја године старозапослени у 2018. години су они запослени који су били у радном односу у децембру претходне године</t>
  </si>
  <si>
    <t>Број запослених 31.12.2018.*</t>
  </si>
  <si>
    <t>Број запослених 31.12.2019.</t>
  </si>
  <si>
    <t>Брoj запослених 31.12.2018.*</t>
  </si>
  <si>
    <t>квалификовани радник (всс)</t>
  </si>
  <si>
    <t>БИЛАНС УСПЕХА за период 01.01 - 31.12.2019.</t>
  </si>
  <si>
    <t>1+2</t>
  </si>
  <si>
    <t>Предузеће: ЈКП "7. Oктобар" матични број: 08128260</t>
  </si>
  <si>
    <t>Предузеће: ЈКП"7. Oктобар" матични број: 08128260</t>
  </si>
  <si>
    <t>2019. година (текућа -1 година)</t>
  </si>
  <si>
    <t>2019 година (текућа -1 година)</t>
  </si>
  <si>
    <t>2020.година (текућа година)</t>
  </si>
  <si>
    <t>2018. година (текућа -2 године)</t>
  </si>
  <si>
    <t>2017. година (текућа -3 године)</t>
  </si>
  <si>
    <t>2020. година (текућа година)</t>
  </si>
  <si>
    <t>2017. година Реализација (текућа -3 године)</t>
  </si>
  <si>
    <t>2018. година Реализација (текућа -2 године)</t>
  </si>
  <si>
    <t>2019.година Реализација (текућа -1 година)</t>
  </si>
  <si>
    <t>2020. година План                 (текућа година)</t>
  </si>
  <si>
    <t>2020 година (текућа година)</t>
  </si>
  <si>
    <t>БИЛАНС СТАЊА  на дан 31.12.2019.</t>
  </si>
  <si>
    <t>План                     31.12.2019.</t>
  </si>
  <si>
    <t>Реализација  (процена)              31.12.2019.</t>
  </si>
  <si>
    <t>Реализација (процена)
01.01-31.12.2019.</t>
  </si>
  <si>
    <t>План
01.01-31.12.2019.</t>
  </si>
  <si>
    <t>у периоду од 01.01. до 31.12.2019. године</t>
  </si>
  <si>
    <t>План 2019</t>
  </si>
  <si>
    <t>Реализација (процена) 2019</t>
  </si>
  <si>
    <t>План 31.03.2020.</t>
  </si>
  <si>
    <t>План 30.06.2020</t>
  </si>
  <si>
    <t>План 30.09.2020.</t>
  </si>
  <si>
    <t>План 31.12.2020.</t>
  </si>
  <si>
    <t>БИЛАНС УСПЕХА за период 01.01 - 31.12.2020.</t>
  </si>
  <si>
    <t>План
01.01-31.03.2020.</t>
  </si>
  <si>
    <t>План
01.01-30.06.2020</t>
  </si>
  <si>
    <t>План
01.01-30.09.2020.</t>
  </si>
  <si>
    <t>План 01.01-31.12.2020.</t>
  </si>
  <si>
    <t>у периоду од 01.01. до 31.12. 2020. године</t>
  </si>
  <si>
    <t>План 
01.01-31.03.2020.</t>
  </si>
  <si>
    <t>План
01.01-30.06.2020.</t>
  </si>
  <si>
    <t>План 
01.01-30.09.2020.</t>
  </si>
  <si>
    <t>План 
01.01-31.12.2020.</t>
  </si>
  <si>
    <t>План за период 01.01-31.12.2020.текућа година</t>
  </si>
  <si>
    <t>Претходна година
2019</t>
  </si>
  <si>
    <t>Исплаћена маса за зараде, број запослених и просечна зарада по месецима за 2019. годину*- Бруто 1</t>
  </si>
  <si>
    <t xml:space="preserve">Маса за зараде, број запослених и просечна зарада по месецима за 2020. годину - Бруто 1 </t>
  </si>
  <si>
    <t>Маса за зараде, број запослених и просечна зарада по месецима за 2020. годину - Бруто 2</t>
  </si>
  <si>
    <t>Остварено 31.12.2019</t>
  </si>
  <si>
    <t>План 
31.12.2020</t>
  </si>
  <si>
    <t>Остварено 31.12.2019.</t>
  </si>
  <si>
    <t>Стање на дан 31.12.2019. године*</t>
  </si>
  <si>
    <t>Стање на дан 30.06.2020. године</t>
  </si>
  <si>
    <t>Одлив кадрова у периоду 
01.01.-31.03.2020.</t>
  </si>
  <si>
    <t>Одлив кадрова у периоду 
01.01.-30.09.2020.</t>
  </si>
  <si>
    <t>Пријем кадрова у периоду 
01.01.-31.03.2020.</t>
  </si>
  <si>
    <t>Пријем кадрова у периоду 
01.01.-30.09.2020.</t>
  </si>
  <si>
    <t>Стање на дан 31.03.2020. године</t>
  </si>
  <si>
    <t>Стање на дан 30.09.2020. године</t>
  </si>
  <si>
    <t>Одлив кадрова у периоду 
01.01.-30.06.2020.</t>
  </si>
  <si>
    <t>Одлив кадрова у периоду 
01.01.-31.12.2020.</t>
  </si>
  <si>
    <t>Пријем кадрова у периоду 
01.01.-30.06.2020.</t>
  </si>
  <si>
    <t>Пријем кадрова у периоду 
01.01.-31.12.2020.</t>
  </si>
  <si>
    <t>повећан обим посла (ссс)</t>
  </si>
  <si>
    <t>Стање на дан 31.12.2020. године</t>
  </si>
  <si>
    <t xml:space="preserve"> Исплаћен Бруто 2 у 2019. години</t>
  </si>
  <si>
    <t xml:space="preserve"> Обрачунат Бруто 2                                у 2020. години                                        пре примене закона*</t>
  </si>
  <si>
    <t xml:space="preserve"> Обрачунат Бруто 2                                         у 2020. години                                                   после примене закона*</t>
  </si>
  <si>
    <t>Исплата по месецима  2019</t>
  </si>
  <si>
    <t>План по месецима  2020.</t>
  </si>
  <si>
    <t>ПЛАН ОБРАЧУНА И ИСПЛАТЕ ЗАРАДА У 2020. ГОДИНИ</t>
  </si>
  <si>
    <t>План 
01.01-31.12.2019. Претходна година</t>
  </si>
  <si>
    <t>Реализација (процена) 
01.01-31.12.2019. Претходна година</t>
  </si>
  <si>
    <t>План у 2019.                           (претходна година)</t>
  </si>
  <si>
    <t>Реализација у 2019.                           (претходна година)</t>
  </si>
  <si>
    <t>План за                   01.01.-31.03.2020.</t>
  </si>
  <si>
    <t>План за                   01.01.-30.06.2020.</t>
  </si>
  <si>
    <t>План за                   01.01.-30.09.2020.</t>
  </si>
  <si>
    <t>План за                   01.01.-31.12.2020.</t>
  </si>
  <si>
    <t>Стање кредитне задужености у оригиналној валути
на дан 31.12.2019
претходне године</t>
  </si>
  <si>
    <t>Стање кредитне задужености у динарима
на дан 31.12.2019
претходне године</t>
  </si>
  <si>
    <t>Стање кредитне задужености у оригиналној валути
на дан 31.12.2020
текуће године</t>
  </si>
  <si>
    <r>
      <rPr>
        <sz val="12"/>
        <rFont val="Times New Roman"/>
        <family val="1"/>
      </rPr>
      <t>Стање кредитне задужености у динарима
на дан 31.12.2020.</t>
    </r>
    <r>
      <rPr>
        <b/>
        <sz val="12"/>
        <rFont val="Times New Roman"/>
        <family val="1"/>
      </rPr>
      <t xml:space="preserve">
текуће године</t>
    </r>
  </si>
  <si>
    <t>БИЛАНС СТАЊА  на дан 31.12.2020.</t>
  </si>
  <si>
    <t>Прилог 13</t>
  </si>
  <si>
    <t>ПЛАНИРАНА ФИНАНСИЈСКА СРЕДСТВА ЗА НАБАВКУ ДОБАРА,  РАДОВА  И  УСЛУГА</t>
  </si>
  <si>
    <t>Реализација (процена)                               у 2019. години *</t>
  </si>
  <si>
    <t>Добра</t>
  </si>
  <si>
    <t>Бензинска прскалица</t>
  </si>
  <si>
    <t>Моторна тестера</t>
  </si>
  <si>
    <t>Тример ФС 450</t>
  </si>
  <si>
    <t>Резач високих грана</t>
  </si>
  <si>
    <t>Дувач БГ</t>
  </si>
  <si>
    <t>Косачица са предњом косом ЕПМ3 дизел</t>
  </si>
  <si>
    <t>Улични детектор гасне мреже</t>
  </si>
  <si>
    <t>Пумпе за водовод и канализацију</t>
  </si>
  <si>
    <t>Набавка електр мерача протока</t>
  </si>
  <si>
    <t>Набавка хлорината на вод систем</t>
  </si>
  <si>
    <t>Набавка водомера</t>
  </si>
  <si>
    <t>Набавка натријумхипохлорината</t>
  </si>
  <si>
    <t>Набавка надзорног система бунара</t>
  </si>
  <si>
    <t>Самоходна дизалица с корпом</t>
  </si>
  <si>
    <t>Укупно добра:</t>
  </si>
  <si>
    <t>Услуге</t>
  </si>
  <si>
    <t>Разгуривање комуналног отпада</t>
  </si>
  <si>
    <t>Поправка тримера моторне тестсер, телескоп тестере</t>
  </si>
  <si>
    <t>Услуга вођења књиге евид резерви</t>
  </si>
  <si>
    <t>Закуп аутосмећара</t>
  </si>
  <si>
    <t>Услуга надзора над резервама подз вода</t>
  </si>
  <si>
    <t>Израда елабората о зонама санитарне заштите</t>
  </si>
  <si>
    <t>Анализа воде</t>
  </si>
  <si>
    <t>Закуп бунара</t>
  </si>
  <si>
    <t>Текуће одржавање механизације</t>
  </si>
  <si>
    <t>Услуга преноса опционог сета података</t>
  </si>
  <si>
    <t>Накнада за закуп сервера</t>
  </si>
  <si>
    <t>Геод снимање објеката</t>
  </si>
  <si>
    <t>Услуга чишћења објеката кан канал џетом</t>
  </si>
  <si>
    <t>Баждарење водомера</t>
  </si>
  <si>
    <t>Ремонт пумпи за вод и кан</t>
  </si>
  <si>
    <t>Очитавање водомера</t>
  </si>
  <si>
    <t>Пуњење одорантом</t>
  </si>
  <si>
    <t>Трошкови прегледа димњака</t>
  </si>
  <si>
    <t>Вулканизерске услуге</t>
  </si>
  <si>
    <t>Електросервис возила</t>
  </si>
  <si>
    <t>Електроуслуге</t>
  </si>
  <si>
    <t>Сервис и баждарење гасомера и регулатора</t>
  </si>
  <si>
    <t>Грађевински радови</t>
  </si>
  <si>
    <t>Укупно услуге:</t>
  </si>
  <si>
    <t>Радови</t>
  </si>
  <si>
    <t>Укупно радови:</t>
  </si>
  <si>
    <t>УКУПНО = ДОБРА + УСЛУГЕ+РАДОВИ</t>
  </si>
  <si>
    <t>Прилог 9б</t>
  </si>
  <si>
    <t>Распон исплаћених и планираних зарада</t>
  </si>
  <si>
    <t>Исплаћена у 2019. години</t>
  </si>
  <si>
    <t>Планирана у 2020. години</t>
  </si>
  <si>
    <t>Бруто 1</t>
  </si>
  <si>
    <t>Нето</t>
  </si>
  <si>
    <t>Запослени без пословодства</t>
  </si>
  <si>
    <t>Најнижа зарада</t>
  </si>
  <si>
    <t>Највиша зарада</t>
  </si>
  <si>
    <t>Пословодство</t>
  </si>
</sst>
</file>

<file path=xl/styles.xml><?xml version="1.0" encoding="utf-8"?>
<styleSheet xmlns="http://schemas.openxmlformats.org/spreadsheetml/2006/main">
  <numFmts count="3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yy/"/>
    <numFmt numFmtId="185" formatCode="###########"/>
    <numFmt numFmtId="186" formatCode="[$-81A]d\.\ mmmm\ yyyy"/>
    <numFmt numFmtId="187" formatCode="#"/>
    <numFmt numFmtId="188" formatCode="[$-281A]d\.\ mmmm\ yyyy"/>
    <numFmt numFmtId="189" formatCode="[$-409]dddd\,\ mmmm\ dd\,\ yyyy"/>
    <numFmt numFmtId="190" formatCode="[$-409]h:mm:ss\ AM/PM"/>
    <numFmt numFmtId="191" formatCode="[$-241A]d\.\ mmmm\ yyyy"/>
    <numFmt numFmtId="192" formatCode="0.0"/>
  </numFmts>
  <fonts count="9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1"/>
      <color indexed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b/>
      <sz val="10"/>
      <name val="Arial"/>
      <family val="2"/>
    </font>
    <font>
      <i/>
      <sz val="11"/>
      <color indexed="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Calibri"/>
      <family val="2"/>
    </font>
    <font>
      <b/>
      <sz val="14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 diagonalUp="1">
      <left style="medium"/>
      <right style="thin"/>
      <top style="medium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>
      <alignment/>
      <protection/>
    </xf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4" fillId="29" borderId="1" applyNumberFormat="0" applyAlignment="0" applyProtection="0"/>
    <xf numFmtId="0" fontId="75" fillId="0" borderId="6" applyNumberFormat="0" applyFill="0" applyAlignment="0" applyProtection="0"/>
    <xf numFmtId="0" fontId="76" fillId="30" borderId="0" applyNumberFormat="0" applyBorder="0" applyAlignment="0" applyProtection="0"/>
    <xf numFmtId="0" fontId="0" fillId="0" borderId="0">
      <alignment/>
      <protection/>
    </xf>
    <xf numFmtId="0" fontId="64" fillId="0" borderId="0">
      <alignment/>
      <protection/>
    </xf>
    <xf numFmtId="0" fontId="0" fillId="31" borderId="7" applyNumberFormat="0" applyFont="0" applyAlignment="0" applyProtection="0"/>
    <xf numFmtId="0" fontId="77" fillId="26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9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81" fillId="0" borderId="0" xfId="60" applyFont="1" applyAlignment="1">
      <alignment horizontal="center"/>
      <protection/>
    </xf>
    <xf numFmtId="0" fontId="1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/>
    </xf>
    <xf numFmtId="0" fontId="83" fillId="0" borderId="0" xfId="0" applyFont="1" applyAlignment="1">
      <alignment horizontal="center"/>
    </xf>
    <xf numFmtId="0" fontId="84" fillId="0" borderId="15" xfId="0" applyFont="1" applyBorder="1" applyAlignment="1">
      <alignment horizontal="left" vertical="center"/>
    </xf>
    <xf numFmtId="3" fontId="84" fillId="0" borderId="12" xfId="0" applyNumberFormat="1" applyFont="1" applyBorder="1" applyAlignment="1">
      <alignment horizontal="center" vertical="center"/>
    </xf>
    <xf numFmtId="3" fontId="84" fillId="0" borderId="13" xfId="0" applyNumberFormat="1" applyFont="1" applyBorder="1" applyAlignment="1">
      <alignment horizontal="center" vertical="center"/>
    </xf>
    <xf numFmtId="0" fontId="84" fillId="0" borderId="16" xfId="0" applyFont="1" applyBorder="1" applyAlignment="1">
      <alignment horizontal="left" vertical="center"/>
    </xf>
    <xf numFmtId="3" fontId="84" fillId="0" borderId="10" xfId="0" applyNumberFormat="1" applyFont="1" applyBorder="1" applyAlignment="1">
      <alignment horizontal="center" vertical="center"/>
    </xf>
    <xf numFmtId="3" fontId="84" fillId="0" borderId="14" xfId="0" applyNumberFormat="1" applyFont="1" applyBorder="1" applyAlignment="1">
      <alignment horizontal="center" vertical="center"/>
    </xf>
    <xf numFmtId="0" fontId="84" fillId="0" borderId="17" xfId="0" applyFont="1" applyBorder="1" applyAlignment="1">
      <alignment horizontal="left" vertical="center"/>
    </xf>
    <xf numFmtId="9" fontId="84" fillId="0" borderId="18" xfId="0" applyNumberFormat="1" applyFont="1" applyBorder="1" applyAlignment="1">
      <alignment horizontal="center" vertical="center"/>
    </xf>
    <xf numFmtId="9" fontId="84" fillId="0" borderId="19" xfId="0" applyNumberFormat="1" applyFont="1" applyBorder="1" applyAlignment="1">
      <alignment horizontal="center" vertical="center"/>
    </xf>
    <xf numFmtId="3" fontId="84" fillId="0" borderId="11" xfId="0" applyNumberFormat="1" applyFont="1" applyBorder="1" applyAlignment="1">
      <alignment horizontal="center" vertical="center"/>
    </xf>
    <xf numFmtId="3" fontId="84" fillId="0" borderId="20" xfId="0" applyNumberFormat="1" applyFont="1" applyBorder="1" applyAlignment="1">
      <alignment horizontal="center" vertical="center"/>
    </xf>
    <xf numFmtId="0" fontId="84" fillId="0" borderId="0" xfId="0" applyFont="1" applyBorder="1" applyAlignment="1">
      <alignment horizontal="left" vertical="center"/>
    </xf>
    <xf numFmtId="3" fontId="84" fillId="0" borderId="0" xfId="0" applyNumberFormat="1" applyFont="1" applyBorder="1" applyAlignment="1">
      <alignment horizontal="center" vertical="center"/>
    </xf>
    <xf numFmtId="9" fontId="84" fillId="0" borderId="0" xfId="0" applyNumberFormat="1" applyFont="1" applyBorder="1" applyAlignment="1">
      <alignment horizontal="center" vertical="center"/>
    </xf>
    <xf numFmtId="0" fontId="84" fillId="7" borderId="21" xfId="0" applyFont="1" applyFill="1" applyBorder="1" applyAlignment="1">
      <alignment horizontal="center" vertical="center" wrapText="1"/>
    </xf>
    <xf numFmtId="3" fontId="84" fillId="0" borderId="18" xfId="0" applyNumberFormat="1" applyFont="1" applyBorder="1" applyAlignment="1">
      <alignment horizontal="center" vertical="center"/>
    </xf>
    <xf numFmtId="0" fontId="84" fillId="7" borderId="21" xfId="0" applyFont="1" applyFill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84" fillId="0" borderId="13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84" fillId="0" borderId="20" xfId="0" applyFont="1" applyBorder="1" applyAlignment="1">
      <alignment horizontal="center" vertical="center"/>
    </xf>
    <xf numFmtId="0" fontId="84" fillId="32" borderId="0" xfId="0" applyFont="1" applyFill="1" applyBorder="1" applyAlignment="1">
      <alignment/>
    </xf>
    <xf numFmtId="0" fontId="8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3" fontId="1" fillId="0" borderId="11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/>
    </xf>
    <xf numFmtId="0" fontId="1" fillId="0" borderId="2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82" fillId="0" borderId="26" xfId="0" applyFont="1" applyBorder="1" applyAlignment="1">
      <alignment horizontal="center" vertical="center"/>
    </xf>
    <xf numFmtId="0" fontId="82" fillId="0" borderId="27" xfId="0" applyFont="1" applyBorder="1" applyAlignment="1">
      <alignment horizontal="right"/>
    </xf>
    <xf numFmtId="0" fontId="82" fillId="0" borderId="26" xfId="0" applyFont="1" applyBorder="1" applyAlignment="1">
      <alignment horizontal="right"/>
    </xf>
    <xf numFmtId="3" fontId="82" fillId="0" borderId="26" xfId="0" applyNumberFormat="1" applyFont="1" applyBorder="1" applyAlignment="1">
      <alignment horizontal="right"/>
    </xf>
    <xf numFmtId="3" fontId="82" fillId="0" borderId="27" xfId="0" applyNumberFormat="1" applyFont="1" applyBorder="1" applyAlignment="1">
      <alignment horizontal="right"/>
    </xf>
    <xf numFmtId="0" fontId="82" fillId="0" borderId="28" xfId="0" applyFont="1" applyBorder="1" applyAlignment="1">
      <alignment horizontal="center" vertical="center"/>
    </xf>
    <xf numFmtId="0" fontId="82" fillId="0" borderId="29" xfId="0" applyFont="1" applyBorder="1" applyAlignment="1">
      <alignment horizontal="right"/>
    </xf>
    <xf numFmtId="0" fontId="82" fillId="0" borderId="28" xfId="0" applyFont="1" applyBorder="1" applyAlignment="1">
      <alignment horizontal="right"/>
    </xf>
    <xf numFmtId="3" fontId="82" fillId="0" borderId="28" xfId="0" applyNumberFormat="1" applyFont="1" applyBorder="1" applyAlignment="1">
      <alignment horizontal="right"/>
    </xf>
    <xf numFmtId="3" fontId="82" fillId="0" borderId="29" xfId="0" applyNumberFormat="1" applyFont="1" applyBorder="1" applyAlignment="1">
      <alignment horizontal="right"/>
    </xf>
    <xf numFmtId="0" fontId="82" fillId="0" borderId="30" xfId="0" applyFont="1" applyBorder="1" applyAlignment="1">
      <alignment horizontal="right"/>
    </xf>
    <xf numFmtId="3" fontId="82" fillId="0" borderId="30" xfId="0" applyNumberFormat="1" applyFont="1" applyBorder="1" applyAlignment="1">
      <alignment horizontal="right"/>
    </xf>
    <xf numFmtId="3" fontId="82" fillId="0" borderId="31" xfId="0" applyNumberFormat="1" applyFont="1" applyBorder="1" applyAlignment="1">
      <alignment horizontal="right"/>
    </xf>
    <xf numFmtId="0" fontId="82" fillId="33" borderId="32" xfId="0" applyFont="1" applyFill="1" applyBorder="1" applyAlignment="1">
      <alignment horizontal="right" vertical="center"/>
    </xf>
    <xf numFmtId="0" fontId="82" fillId="33" borderId="32" xfId="0" applyFont="1" applyFill="1" applyBorder="1" applyAlignment="1">
      <alignment/>
    </xf>
    <xf numFmtId="0" fontId="82" fillId="33" borderId="33" xfId="0" applyFont="1" applyFill="1" applyBorder="1" applyAlignment="1">
      <alignment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3" fontId="15" fillId="0" borderId="34" xfId="0" applyNumberFormat="1" applyFont="1" applyFill="1" applyBorder="1" applyAlignment="1" applyProtection="1">
      <alignment horizontal="right" vertical="center"/>
      <protection locked="0"/>
    </xf>
    <xf numFmtId="0" fontId="15" fillId="0" borderId="34" xfId="0" applyFont="1" applyFill="1" applyBorder="1" applyAlignment="1" applyProtection="1">
      <alignment horizontal="left" vertical="center"/>
      <protection/>
    </xf>
    <xf numFmtId="0" fontId="15" fillId="0" borderId="34" xfId="0" applyFont="1" applyFill="1" applyBorder="1" applyAlignment="1" applyProtection="1">
      <alignment horizontal="left" vertical="top"/>
      <protection/>
    </xf>
    <xf numFmtId="3" fontId="15" fillId="0" borderId="34" xfId="0" applyNumberFormat="1" applyFont="1" applyBorder="1" applyAlignment="1" applyProtection="1">
      <alignment horizontal="right" vertical="center"/>
      <protection locked="0"/>
    </xf>
    <xf numFmtId="3" fontId="15" fillId="0" borderId="35" xfId="0" applyNumberFormat="1" applyFont="1" applyFill="1" applyBorder="1" applyAlignment="1" applyProtection="1">
      <alignment horizontal="right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3" fontId="15" fillId="0" borderId="10" xfId="0" applyNumberFormat="1" applyFont="1" applyFill="1" applyBorder="1" applyAlignment="1" applyProtection="1">
      <alignment horizontal="right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 horizontal="left" vertical="top"/>
      <protection/>
    </xf>
    <xf numFmtId="3" fontId="15" fillId="0" borderId="10" xfId="0" applyNumberFormat="1" applyFont="1" applyBorder="1" applyAlignment="1" applyProtection="1">
      <alignment horizontal="right" vertical="center"/>
      <protection locked="0"/>
    </xf>
    <xf numFmtId="3" fontId="15" fillId="0" borderId="14" xfId="0" applyNumberFormat="1" applyFont="1" applyFill="1" applyBorder="1" applyAlignment="1" applyProtection="1">
      <alignment horizontal="right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3" fontId="15" fillId="0" borderId="11" xfId="0" applyNumberFormat="1" applyFont="1" applyFill="1" applyBorder="1" applyAlignment="1" applyProtection="1">
      <alignment horizontal="right" vertical="center"/>
      <protection locked="0"/>
    </xf>
    <xf numFmtId="0" fontId="15" fillId="0" borderId="11" xfId="0" applyFont="1" applyFill="1" applyBorder="1" applyAlignment="1" applyProtection="1">
      <alignment horizontal="left" vertical="center"/>
      <protection/>
    </xf>
    <xf numFmtId="0" fontId="15" fillId="0" borderId="11" xfId="0" applyFont="1" applyFill="1" applyBorder="1" applyAlignment="1" applyProtection="1">
      <alignment horizontal="left" vertical="top"/>
      <protection/>
    </xf>
    <xf numFmtId="3" fontId="15" fillId="0" borderId="11" xfId="0" applyNumberFormat="1" applyFont="1" applyBorder="1" applyAlignment="1" applyProtection="1">
      <alignment horizontal="right" vertical="center"/>
      <protection locked="0"/>
    </xf>
    <xf numFmtId="3" fontId="15" fillId="0" borderId="20" xfId="0" applyNumberFormat="1" applyFont="1" applyFill="1" applyBorder="1" applyAlignment="1" applyProtection="1">
      <alignment horizontal="right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Fill="1" applyBorder="1" applyAlignment="1" applyProtection="1">
      <alignment horizontal="right" vertical="center"/>
      <protection locked="0"/>
    </xf>
    <xf numFmtId="0" fontId="15" fillId="0" borderId="12" xfId="0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 applyProtection="1">
      <alignment horizontal="left" vertical="top"/>
      <protection/>
    </xf>
    <xf numFmtId="3" fontId="15" fillId="0" borderId="12" xfId="0" applyNumberFormat="1" applyFont="1" applyBorder="1" applyAlignment="1" applyProtection="1">
      <alignment horizontal="right" vertical="center"/>
      <protection locked="0"/>
    </xf>
    <xf numFmtId="3" fontId="15" fillId="0" borderId="13" xfId="0" applyNumberFormat="1" applyFont="1" applyFill="1" applyBorder="1" applyAlignment="1" applyProtection="1">
      <alignment horizontal="right" vertical="center"/>
      <protection locked="0"/>
    </xf>
    <xf numFmtId="0" fontId="15" fillId="0" borderId="23" xfId="0" applyFont="1" applyFill="1" applyBorder="1" applyAlignment="1" applyProtection="1">
      <alignment horizontal="center" vertical="center"/>
      <protection locked="0"/>
    </xf>
    <xf numFmtId="3" fontId="15" fillId="0" borderId="23" xfId="0" applyNumberFormat="1" applyFont="1" applyFill="1" applyBorder="1" applyAlignment="1" applyProtection="1">
      <alignment horizontal="right" vertical="center"/>
      <protection locked="0"/>
    </xf>
    <xf numFmtId="0" fontId="15" fillId="0" borderId="23" xfId="0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left" vertical="top"/>
      <protection/>
    </xf>
    <xf numFmtId="3" fontId="15" fillId="0" borderId="23" xfId="0" applyNumberFormat="1" applyFont="1" applyBorder="1" applyAlignment="1" applyProtection="1">
      <alignment horizontal="right" vertical="center"/>
      <protection locked="0"/>
    </xf>
    <xf numFmtId="3" fontId="15" fillId="0" borderId="36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/>
      <protection/>
    </xf>
    <xf numFmtId="0" fontId="85" fillId="0" borderId="0" xfId="0" applyFont="1" applyAlignment="1">
      <alignment horizontal="center"/>
    </xf>
    <xf numFmtId="0" fontId="19" fillId="33" borderId="37" xfId="0" applyFont="1" applyFill="1" applyBorder="1" applyAlignment="1" applyProtection="1">
      <alignment horizontal="center" vertical="center" wrapText="1"/>
      <protection/>
    </xf>
    <xf numFmtId="49" fontId="2" fillId="33" borderId="38" xfId="0" applyNumberFormat="1" applyFont="1" applyFill="1" applyBorder="1" applyAlignment="1" applyProtection="1">
      <alignment horizontal="center" vertical="center" wrapText="1"/>
      <protection/>
    </xf>
    <xf numFmtId="49" fontId="2" fillId="33" borderId="34" xfId="0" applyNumberFormat="1" applyFont="1" applyFill="1" applyBorder="1" applyAlignment="1" applyProtection="1">
      <alignment horizontal="center" vertical="center" wrapText="1"/>
      <protection/>
    </xf>
    <xf numFmtId="49" fontId="2" fillId="33" borderId="34" xfId="0" applyNumberFormat="1" applyFont="1" applyFill="1" applyBorder="1" applyAlignment="1" applyProtection="1">
      <alignment horizontal="center" vertical="center"/>
      <protection/>
    </xf>
    <xf numFmtId="49" fontId="2" fillId="33" borderId="35" xfId="0" applyNumberFormat="1" applyFont="1" applyFill="1" applyBorder="1" applyAlignment="1" applyProtection="1">
      <alignment horizontal="center" vertical="center" wrapText="1"/>
      <protection/>
    </xf>
    <xf numFmtId="49" fontId="2" fillId="33" borderId="39" xfId="0" applyNumberFormat="1" applyFont="1" applyFill="1" applyBorder="1" applyAlignment="1" applyProtection="1">
      <alignment horizontal="center" vertical="top" wrapText="1"/>
      <protection/>
    </xf>
    <xf numFmtId="49" fontId="2" fillId="33" borderId="40" xfId="0" applyNumberFormat="1" applyFont="1" applyFill="1" applyBorder="1" applyAlignment="1" applyProtection="1">
      <alignment horizontal="center" vertical="top" wrapText="1"/>
      <protection/>
    </xf>
    <xf numFmtId="49" fontId="2" fillId="33" borderId="23" xfId="0" applyNumberFormat="1" applyFont="1" applyFill="1" applyBorder="1" applyAlignment="1" applyProtection="1">
      <alignment horizontal="center" vertical="top" wrapText="1"/>
      <protection/>
    </xf>
    <xf numFmtId="49" fontId="2" fillId="33" borderId="41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3" fontId="21" fillId="0" borderId="42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Border="1" applyAlignment="1">
      <alignment/>
    </xf>
    <xf numFmtId="0" fontId="21" fillId="0" borderId="28" xfId="0" applyFont="1" applyBorder="1" applyAlignment="1">
      <alignment horizontal="center" vertical="center"/>
    </xf>
    <xf numFmtId="3" fontId="21" fillId="0" borderId="43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7" fillId="0" borderId="14" xfId="0" applyFont="1" applyBorder="1" applyAlignment="1">
      <alignment/>
    </xf>
    <xf numFmtId="0" fontId="21" fillId="0" borderId="30" xfId="0" applyFont="1" applyBorder="1" applyAlignment="1">
      <alignment horizontal="center" vertical="center"/>
    </xf>
    <xf numFmtId="3" fontId="21" fillId="0" borderId="24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/>
    </xf>
    <xf numFmtId="0" fontId="17" fillId="0" borderId="20" xfId="0" applyFont="1" applyBorder="1" applyAlignment="1">
      <alignment/>
    </xf>
    <xf numFmtId="0" fontId="22" fillId="0" borderId="44" xfId="0" applyFont="1" applyBorder="1" applyAlignment="1">
      <alignment horizontal="center" vertical="center"/>
    </xf>
    <xf numFmtId="3" fontId="22" fillId="0" borderId="45" xfId="0" applyNumberFormat="1" applyFont="1" applyBorder="1" applyAlignment="1">
      <alignment horizontal="center" vertical="center"/>
    </xf>
    <xf numFmtId="3" fontId="22" fillId="0" borderId="46" xfId="0" applyNumberFormat="1" applyFont="1" applyBorder="1" applyAlignment="1">
      <alignment horizontal="center" vertical="center"/>
    </xf>
    <xf numFmtId="0" fontId="17" fillId="0" borderId="46" xfId="0" applyFont="1" applyBorder="1" applyAlignment="1">
      <alignment/>
    </xf>
    <xf numFmtId="0" fontId="17" fillId="0" borderId="47" xfId="0" applyFont="1" applyBorder="1" applyAlignment="1">
      <alignment/>
    </xf>
    <xf numFmtId="0" fontId="22" fillId="0" borderId="32" xfId="0" applyFont="1" applyBorder="1" applyAlignment="1">
      <alignment horizontal="center" vertical="center"/>
    </xf>
    <xf numFmtId="3" fontId="22" fillId="0" borderId="48" xfId="0" applyNumberFormat="1" applyFont="1" applyBorder="1" applyAlignment="1">
      <alignment horizontal="center" vertical="center"/>
    </xf>
    <xf numFmtId="3" fontId="22" fillId="0" borderId="49" xfId="0" applyNumberFormat="1" applyFont="1" applyBorder="1" applyAlignment="1">
      <alignment horizontal="center" vertical="center"/>
    </xf>
    <xf numFmtId="0" fontId="17" fillId="0" borderId="49" xfId="0" applyFont="1" applyBorder="1" applyAlignment="1">
      <alignment/>
    </xf>
    <xf numFmtId="0" fontId="17" fillId="0" borderId="50" xfId="0" applyFont="1" applyBorder="1" applyAlignment="1">
      <alignment/>
    </xf>
    <xf numFmtId="0" fontId="13" fillId="0" borderId="0" xfId="0" applyFont="1" applyAlignment="1">
      <alignment/>
    </xf>
    <xf numFmtId="0" fontId="17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21" fillId="0" borderId="15" xfId="0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3" fontId="22" fillId="0" borderId="5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17" fillId="33" borderId="44" xfId="0" applyFont="1" applyFill="1" applyBorder="1" applyAlignment="1">
      <alignment horizontal="center" vertical="center" wrapText="1"/>
    </xf>
    <xf numFmtId="0" fontId="21" fillId="33" borderId="45" xfId="0" applyFont="1" applyFill="1" applyBorder="1" applyAlignment="1">
      <alignment horizontal="center" vertical="center" wrapText="1"/>
    </xf>
    <xf numFmtId="0" fontId="21" fillId="33" borderId="46" xfId="0" applyFont="1" applyFill="1" applyBorder="1" applyAlignment="1">
      <alignment horizontal="center" vertical="center" wrapText="1"/>
    </xf>
    <xf numFmtId="0" fontId="21" fillId="33" borderId="47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Continuous" vertical="center" wrapText="1"/>
    </xf>
    <xf numFmtId="0" fontId="17" fillId="33" borderId="21" xfId="0" applyFont="1" applyFill="1" applyBorder="1" applyAlignment="1">
      <alignment horizontal="center" vertical="center" wrapText="1"/>
    </xf>
    <xf numFmtId="0" fontId="23" fillId="33" borderId="47" xfId="0" applyFont="1" applyFill="1" applyBorder="1" applyAlignment="1">
      <alignment horizontal="centerContinuous" vertical="center" wrapText="1"/>
    </xf>
    <xf numFmtId="0" fontId="0" fillId="0" borderId="52" xfId="0" applyBorder="1" applyAlignment="1">
      <alignment/>
    </xf>
    <xf numFmtId="0" fontId="86" fillId="33" borderId="53" xfId="0" applyFont="1" applyFill="1" applyBorder="1" applyAlignment="1">
      <alignment horizontal="center" vertical="center"/>
    </xf>
    <xf numFmtId="0" fontId="86" fillId="33" borderId="45" xfId="0" applyFont="1" applyFill="1" applyBorder="1" applyAlignment="1">
      <alignment horizontal="center" vertical="center"/>
    </xf>
    <xf numFmtId="0" fontId="86" fillId="33" borderId="46" xfId="0" applyFont="1" applyFill="1" applyBorder="1" applyAlignment="1">
      <alignment horizontal="center" vertical="center" wrapText="1"/>
    </xf>
    <xf numFmtId="0" fontId="86" fillId="33" borderId="47" xfId="0" applyFont="1" applyFill="1" applyBorder="1" applyAlignment="1">
      <alignment horizontal="center" vertical="center" wrapText="1"/>
    </xf>
    <xf numFmtId="0" fontId="87" fillId="33" borderId="53" xfId="0" applyFont="1" applyFill="1" applyBorder="1" applyAlignment="1">
      <alignment horizontal="center" vertical="center"/>
    </xf>
    <xf numFmtId="0" fontId="87" fillId="33" borderId="45" xfId="0" applyFont="1" applyFill="1" applyBorder="1" applyAlignment="1">
      <alignment horizontal="center" vertical="center"/>
    </xf>
    <xf numFmtId="0" fontId="87" fillId="33" borderId="46" xfId="0" applyFont="1" applyFill="1" applyBorder="1" applyAlignment="1">
      <alignment horizontal="center" vertical="center"/>
    </xf>
    <xf numFmtId="0" fontId="87" fillId="33" borderId="47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87" fillId="0" borderId="12" xfId="0" applyFont="1" applyBorder="1" applyAlignment="1">
      <alignment vertical="center"/>
    </xf>
    <xf numFmtId="0" fontId="87" fillId="0" borderId="13" xfId="0" applyFont="1" applyBorder="1" applyAlignment="1">
      <alignment vertical="center"/>
    </xf>
    <xf numFmtId="0" fontId="87" fillId="0" borderId="43" xfId="0" applyFont="1" applyBorder="1" applyAlignment="1">
      <alignment vertical="center"/>
    </xf>
    <xf numFmtId="0" fontId="87" fillId="0" borderId="10" xfId="0" applyFont="1" applyBorder="1" applyAlignment="1">
      <alignment vertical="center"/>
    </xf>
    <xf numFmtId="0" fontId="2" fillId="33" borderId="31" xfId="0" applyFont="1" applyFill="1" applyBorder="1" applyAlignment="1">
      <alignment horizontal="center" vertical="center"/>
    </xf>
    <xf numFmtId="0" fontId="87" fillId="0" borderId="24" xfId="0" applyFont="1" applyBorder="1" applyAlignment="1">
      <alignment vertical="center"/>
    </xf>
    <xf numFmtId="0" fontId="87" fillId="33" borderId="33" xfId="0" applyFont="1" applyFill="1" applyBorder="1" applyAlignment="1">
      <alignment horizontal="right" vertical="center"/>
    </xf>
    <xf numFmtId="0" fontId="87" fillId="0" borderId="48" xfId="0" applyFont="1" applyBorder="1" applyAlignment="1">
      <alignment vertical="center"/>
    </xf>
    <xf numFmtId="0" fontId="87" fillId="0" borderId="49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5" fillId="33" borderId="28" xfId="0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right" vertical="center" wrapText="1"/>
    </xf>
    <xf numFmtId="0" fontId="30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16" xfId="60" applyNumberFormat="1" applyFont="1" applyBorder="1" applyAlignment="1">
      <alignment horizontal="center" vertical="center"/>
      <protection/>
    </xf>
    <xf numFmtId="0" fontId="89" fillId="0" borderId="15" xfId="60" applyNumberFormat="1" applyFont="1" applyBorder="1" applyAlignment="1">
      <alignment horizontal="center" vertical="center"/>
      <protection/>
    </xf>
    <xf numFmtId="0" fontId="89" fillId="33" borderId="11" xfId="60" applyFont="1" applyFill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left" vertical="center" wrapText="1"/>
      <protection/>
    </xf>
    <xf numFmtId="0" fontId="1" fillId="0" borderId="10" xfId="59" applyFont="1" applyBorder="1" applyAlignment="1">
      <alignment vertical="center"/>
      <protection/>
    </xf>
    <xf numFmtId="0" fontId="1" fillId="34" borderId="10" xfId="59" applyFont="1" applyFill="1" applyBorder="1" applyAlignment="1">
      <alignment vertical="center"/>
      <protection/>
    </xf>
    <xf numFmtId="0" fontId="1" fillId="0" borderId="10" xfId="59" applyFont="1" applyBorder="1" applyAlignment="1">
      <alignment horizontal="left" vertical="center"/>
      <protection/>
    </xf>
    <xf numFmtId="0" fontId="1" fillId="0" borderId="10" xfId="59" applyFont="1" applyBorder="1">
      <alignment/>
      <protection/>
    </xf>
    <xf numFmtId="0" fontId="1" fillId="34" borderId="10" xfId="59" applyFont="1" applyFill="1" applyBorder="1">
      <alignment/>
      <protection/>
    </xf>
    <xf numFmtId="0" fontId="1" fillId="0" borderId="10" xfId="59" applyFont="1" applyBorder="1" applyAlignment="1">
      <alignment vertical="center" wrapText="1"/>
      <protection/>
    </xf>
    <xf numFmtId="0" fontId="1" fillId="34" borderId="10" xfId="59" applyFont="1" applyFill="1" applyBorder="1" applyAlignment="1">
      <alignment vertical="center" wrapText="1"/>
      <protection/>
    </xf>
    <xf numFmtId="0" fontId="1" fillId="35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6" xfId="59" applyFont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49" fontId="1" fillId="0" borderId="16" xfId="59" applyNumberFormat="1" applyFont="1" applyBorder="1" applyAlignment="1">
      <alignment horizontal="center" vertical="center"/>
      <protection/>
    </xf>
    <xf numFmtId="0" fontId="1" fillId="0" borderId="14" xfId="59" applyFont="1" applyBorder="1" applyAlignment="1">
      <alignment vertical="center"/>
      <protection/>
    </xf>
    <xf numFmtId="0" fontId="1" fillId="0" borderId="14" xfId="59" applyFont="1" applyBorder="1">
      <alignment/>
      <protection/>
    </xf>
    <xf numFmtId="49" fontId="1" fillId="0" borderId="16" xfId="59" applyNumberFormat="1" applyFont="1" applyBorder="1" applyAlignment="1">
      <alignment horizontal="center" vertical="center" wrapText="1"/>
      <protection/>
    </xf>
    <xf numFmtId="0" fontId="1" fillId="0" borderId="14" xfId="59" applyFont="1" applyBorder="1" applyAlignment="1">
      <alignment vertical="center" wrapText="1"/>
      <protection/>
    </xf>
    <xf numFmtId="0" fontId="1" fillId="35" borderId="55" xfId="0" applyFont="1" applyFill="1" applyBorder="1" applyAlignment="1">
      <alignment/>
    </xf>
    <xf numFmtId="0" fontId="1" fillId="35" borderId="52" xfId="0" applyFont="1" applyFill="1" applyBorder="1" applyAlignment="1">
      <alignment/>
    </xf>
    <xf numFmtId="0" fontId="2" fillId="35" borderId="11" xfId="59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3" fontId="1" fillId="0" borderId="12" xfId="0" applyNumberFormat="1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/>
    </xf>
    <xf numFmtId="0" fontId="2" fillId="0" borderId="13" xfId="0" applyFont="1" applyBorder="1" applyAlignment="1">
      <alignment wrapText="1"/>
    </xf>
    <xf numFmtId="0" fontId="2" fillId="33" borderId="37" xfId="0" applyFont="1" applyFill="1" applyBorder="1" applyAlignment="1">
      <alignment vertical="center" wrapText="1"/>
    </xf>
    <xf numFmtId="0" fontId="1" fillId="33" borderId="35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1" fillId="0" borderId="1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3" fillId="0" borderId="16" xfId="0" applyFont="1" applyBorder="1" applyAlignment="1">
      <alignment vertical="center" wrapText="1"/>
    </xf>
    <xf numFmtId="0" fontId="84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83" fillId="0" borderId="1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84" fillId="0" borderId="56" xfId="0" applyFont="1" applyBorder="1" applyAlignment="1">
      <alignment horizontal="center" vertical="center" wrapText="1"/>
    </xf>
    <xf numFmtId="0" fontId="84" fillId="0" borderId="57" xfId="0" applyFont="1" applyBorder="1" applyAlignment="1">
      <alignment horizontal="center" vertical="center" wrapText="1"/>
    </xf>
    <xf numFmtId="0" fontId="84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6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1" fillId="32" borderId="16" xfId="0" applyFont="1" applyFill="1" applyBorder="1" applyAlignment="1">
      <alignment horizontal="center" wrapText="1"/>
    </xf>
    <xf numFmtId="0" fontId="14" fillId="32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4" fillId="0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3" fillId="0" borderId="23" xfId="0" applyFont="1" applyBorder="1" applyAlignment="1">
      <alignment/>
    </xf>
    <xf numFmtId="0" fontId="13" fillId="0" borderId="58" xfId="0" applyFont="1" applyBorder="1" applyAlignment="1">
      <alignment/>
    </xf>
    <xf numFmtId="0" fontId="13" fillId="0" borderId="31" xfId="0" applyFont="1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13" fillId="0" borderId="57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59" xfId="0" applyFont="1" applyBorder="1" applyAlignment="1">
      <alignment/>
    </xf>
    <xf numFmtId="0" fontId="0" fillId="0" borderId="13" xfId="0" applyBorder="1" applyAlignment="1">
      <alignment/>
    </xf>
    <xf numFmtId="0" fontId="0" fillId="0" borderId="43" xfId="0" applyBorder="1" applyAlignment="1">
      <alignment/>
    </xf>
    <xf numFmtId="0" fontId="0" fillId="0" borderId="11" xfId="0" applyBorder="1" applyAlignment="1">
      <alignment/>
    </xf>
    <xf numFmtId="0" fontId="13" fillId="0" borderId="12" xfId="0" applyFont="1" applyBorder="1" applyAlignment="1">
      <alignment/>
    </xf>
    <xf numFmtId="0" fontId="13" fillId="0" borderId="60" xfId="0" applyFont="1" applyBorder="1" applyAlignment="1">
      <alignment/>
    </xf>
    <xf numFmtId="0" fontId="13" fillId="0" borderId="61" xfId="0" applyFont="1" applyBorder="1" applyAlignment="1">
      <alignment/>
    </xf>
    <xf numFmtId="0" fontId="1" fillId="0" borderId="43" xfId="0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1" fillId="32" borderId="14" xfId="0" applyFont="1" applyFill="1" applyBorder="1" applyAlignment="1">
      <alignment horizontal="center" wrapText="1"/>
    </xf>
    <xf numFmtId="0" fontId="2" fillId="32" borderId="14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wrapText="1"/>
    </xf>
    <xf numFmtId="0" fontId="2" fillId="32" borderId="16" xfId="0" applyFont="1" applyFill="1" applyBorder="1" applyAlignment="1">
      <alignment wrapText="1"/>
    </xf>
    <xf numFmtId="0" fontId="5" fillId="32" borderId="10" xfId="0" applyFont="1" applyFill="1" applyBorder="1" applyAlignment="1">
      <alignment horizontal="left" wrapText="1"/>
    </xf>
    <xf numFmtId="0" fontId="14" fillId="32" borderId="10" xfId="0" applyFont="1" applyFill="1" applyBorder="1" applyAlignment="1">
      <alignment horizontal="left" wrapText="1"/>
    </xf>
    <xf numFmtId="0" fontId="1" fillId="32" borderId="16" xfId="0" applyFont="1" applyFill="1" applyBorder="1" applyAlignment="1">
      <alignment wrapText="1"/>
    </xf>
    <xf numFmtId="0" fontId="14" fillId="32" borderId="6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84" fontId="2" fillId="0" borderId="0" xfId="0" applyNumberFormat="1" applyFont="1" applyBorder="1" applyAlignment="1">
      <alignment horizontal="center" vertical="center" wrapText="1"/>
    </xf>
    <xf numFmtId="18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33" fillId="0" borderId="10" xfId="0" applyFont="1" applyBorder="1" applyAlignment="1">
      <alignment vertical="center"/>
    </xf>
    <xf numFmtId="3" fontId="5" fillId="0" borderId="12" xfId="0" applyNumberFormat="1" applyFont="1" applyFill="1" applyBorder="1" applyAlignment="1">
      <alignment vertical="center" wrapText="1"/>
    </xf>
    <xf numFmtId="0" fontId="5" fillId="0" borderId="56" xfId="0" applyFont="1" applyFill="1" applyBorder="1" applyAlignment="1">
      <alignment vertical="center"/>
    </xf>
    <xf numFmtId="0" fontId="33" fillId="0" borderId="57" xfId="0" applyFont="1" applyBorder="1" applyAlignment="1">
      <alignment vertical="center"/>
    </xf>
    <xf numFmtId="0" fontId="14" fillId="0" borderId="57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0" fontId="33" fillId="0" borderId="55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4" fillId="0" borderId="35" xfId="0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33" borderId="62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0" fontId="2" fillId="0" borderId="4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5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43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11" xfId="0" applyFont="1" applyBorder="1" applyAlignment="1">
      <alignment/>
    </xf>
    <xf numFmtId="0" fontId="2" fillId="33" borderId="44" xfId="0" applyFont="1" applyFill="1" applyBorder="1" applyAlignment="1">
      <alignment/>
    </xf>
    <xf numFmtId="0" fontId="2" fillId="32" borderId="17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1" fillId="33" borderId="64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1" fillId="0" borderId="17" xfId="0" applyFont="1" applyBorder="1" applyAlignment="1">
      <alignment/>
    </xf>
    <xf numFmtId="0" fontId="34" fillId="33" borderId="44" xfId="0" applyFont="1" applyFill="1" applyBorder="1" applyAlignment="1">
      <alignment/>
    </xf>
    <xf numFmtId="0" fontId="2" fillId="33" borderId="53" xfId="0" applyFont="1" applyFill="1" applyBorder="1" applyAlignment="1">
      <alignment/>
    </xf>
    <xf numFmtId="0" fontId="34" fillId="33" borderId="32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1" fillId="0" borderId="52" xfId="0" applyFont="1" applyBorder="1" applyAlignment="1">
      <alignment/>
    </xf>
    <xf numFmtId="0" fontId="1" fillId="33" borderId="33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65" xfId="0" applyFont="1" applyBorder="1" applyAlignment="1">
      <alignment/>
    </xf>
    <xf numFmtId="0" fontId="1" fillId="0" borderId="66" xfId="0" applyFont="1" applyBorder="1" applyAlignment="1">
      <alignment/>
    </xf>
    <xf numFmtId="0" fontId="2" fillId="0" borderId="66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35" xfId="0" applyFont="1" applyBorder="1" applyAlignment="1">
      <alignment/>
    </xf>
    <xf numFmtId="0" fontId="1" fillId="32" borderId="17" xfId="0" applyFont="1" applyFill="1" applyBorder="1" applyAlignment="1">
      <alignment/>
    </xf>
    <xf numFmtId="0" fontId="1" fillId="0" borderId="42" xfId="0" applyFont="1" applyBorder="1" applyAlignment="1">
      <alignment/>
    </xf>
    <xf numFmtId="0" fontId="1" fillId="32" borderId="24" xfId="0" applyFont="1" applyFill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83" fillId="0" borderId="28" xfId="0" applyFont="1" applyBorder="1" applyAlignment="1">
      <alignment vertical="center" wrapText="1"/>
    </xf>
    <xf numFmtId="0" fontId="84" fillId="0" borderId="29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0" fontId="84" fillId="0" borderId="28" xfId="0" applyFont="1" applyBorder="1" applyAlignment="1">
      <alignment vertical="center" wrapText="1"/>
    </xf>
    <xf numFmtId="0" fontId="13" fillId="0" borderId="29" xfId="0" applyFont="1" applyBorder="1" applyAlignment="1">
      <alignment/>
    </xf>
    <xf numFmtId="0" fontId="83" fillId="0" borderId="30" xfId="0" applyFont="1" applyBorder="1" applyAlignment="1">
      <alignment vertical="center" wrapText="1"/>
    </xf>
    <xf numFmtId="0" fontId="84" fillId="0" borderId="31" xfId="0" applyFont="1" applyBorder="1" applyAlignment="1">
      <alignment horizontal="center" vertical="center" wrapText="1"/>
    </xf>
    <xf numFmtId="0" fontId="84" fillId="33" borderId="21" xfId="0" applyFont="1" applyFill="1" applyBorder="1" applyAlignment="1">
      <alignment horizontal="center" vertical="center"/>
    </xf>
    <xf numFmtId="0" fontId="84" fillId="33" borderId="15" xfId="0" applyFont="1" applyFill="1" applyBorder="1" applyAlignment="1">
      <alignment/>
    </xf>
    <xf numFmtId="0" fontId="84" fillId="33" borderId="16" xfId="0" applyFont="1" applyFill="1" applyBorder="1" applyAlignment="1">
      <alignment/>
    </xf>
    <xf numFmtId="0" fontId="84" fillId="33" borderId="16" xfId="0" applyFont="1" applyFill="1" applyBorder="1" applyAlignment="1">
      <alignment horizontal="left" vertical="top" wrapText="1"/>
    </xf>
    <xf numFmtId="0" fontId="84" fillId="33" borderId="17" xfId="0" applyFont="1" applyFill="1" applyBorder="1" applyAlignment="1">
      <alignment/>
    </xf>
    <xf numFmtId="0" fontId="33" fillId="0" borderId="0" xfId="0" applyFont="1" applyBorder="1" applyAlignment="1">
      <alignment horizontal="right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right" vertical="center"/>
    </xf>
    <xf numFmtId="0" fontId="5" fillId="0" borderId="55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52" xfId="0" applyFont="1" applyBorder="1" applyAlignment="1">
      <alignment horizontal="center" vertical="center"/>
    </xf>
    <xf numFmtId="184" fontId="2" fillId="0" borderId="18" xfId="0" applyNumberFormat="1" applyFont="1" applyBorder="1" applyAlignment="1">
      <alignment horizontal="center" vertical="center" wrapText="1"/>
    </xf>
    <xf numFmtId="184" fontId="2" fillId="0" borderId="18" xfId="0" applyNumberFormat="1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33" fillId="0" borderId="52" xfId="0" applyFont="1" applyBorder="1" applyAlignment="1">
      <alignment vertical="center"/>
    </xf>
    <xf numFmtId="0" fontId="2" fillId="32" borderId="14" xfId="0" applyFont="1" applyFill="1" applyBorder="1" applyAlignment="1">
      <alignment horizontal="center" vertical="center" wrapText="1"/>
    </xf>
    <xf numFmtId="3" fontId="14" fillId="33" borderId="11" xfId="0" applyNumberFormat="1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185" fontId="14" fillId="33" borderId="30" xfId="0" applyNumberFormat="1" applyFont="1" applyFill="1" applyBorder="1" applyAlignment="1">
      <alignment horizontal="center" vertical="center" wrapText="1"/>
    </xf>
    <xf numFmtId="0" fontId="84" fillId="33" borderId="47" xfId="0" applyFont="1" applyFill="1" applyBorder="1" applyAlignment="1">
      <alignment horizontal="center" vertical="center" wrapText="1"/>
    </xf>
    <xf numFmtId="0" fontId="84" fillId="33" borderId="45" xfId="0" applyFont="1" applyFill="1" applyBorder="1" applyAlignment="1">
      <alignment horizontal="center" vertical="center" wrapText="1"/>
    </xf>
    <xf numFmtId="0" fontId="84" fillId="7" borderId="45" xfId="0" applyFont="1" applyFill="1" applyBorder="1" applyAlignment="1">
      <alignment horizontal="center" vertical="center" wrapText="1"/>
    </xf>
    <xf numFmtId="0" fontId="84" fillId="7" borderId="47" xfId="0" applyFont="1" applyFill="1" applyBorder="1" applyAlignment="1">
      <alignment horizontal="center" vertical="center" wrapText="1"/>
    </xf>
    <xf numFmtId="49" fontId="1" fillId="36" borderId="16" xfId="59" applyNumberFormat="1" applyFont="1" applyFill="1" applyBorder="1" applyAlignment="1">
      <alignment horizontal="center" vertical="center"/>
      <protection/>
    </xf>
    <xf numFmtId="49" fontId="1" fillId="36" borderId="17" xfId="59" applyNumberFormat="1" applyFont="1" applyFill="1" applyBorder="1" applyAlignment="1">
      <alignment horizontal="center" vertical="center"/>
      <protection/>
    </xf>
    <xf numFmtId="49" fontId="1" fillId="36" borderId="15" xfId="59" applyNumberFormat="1" applyFont="1" applyFill="1" applyBorder="1" applyAlignment="1">
      <alignment horizontal="center" vertical="center"/>
      <protection/>
    </xf>
    <xf numFmtId="0" fontId="0" fillId="0" borderId="52" xfId="0" applyFont="1" applyBorder="1" applyAlignment="1">
      <alignment/>
    </xf>
    <xf numFmtId="0" fontId="5" fillId="0" borderId="0" xfId="0" applyFont="1" applyAlignment="1">
      <alignment wrapText="1"/>
    </xf>
    <xf numFmtId="0" fontId="1" fillId="0" borderId="3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0" fontId="11" fillId="0" borderId="10" xfId="59" applyFont="1" applyBorder="1" applyAlignment="1">
      <alignment horizontal="left" vertical="center"/>
      <protection/>
    </xf>
    <xf numFmtId="0" fontId="30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25" fillId="33" borderId="68" xfId="0" applyFont="1" applyFill="1" applyBorder="1" applyAlignment="1">
      <alignment horizontal="center" vertical="center"/>
    </xf>
    <xf numFmtId="0" fontId="25" fillId="33" borderId="69" xfId="0" applyFont="1" applyFill="1" applyBorder="1" applyAlignment="1">
      <alignment horizontal="center" vertical="center"/>
    </xf>
    <xf numFmtId="0" fontId="27" fillId="33" borderId="69" xfId="0" applyFont="1" applyFill="1" applyBorder="1" applyAlignment="1">
      <alignment horizontal="center" vertical="center"/>
    </xf>
    <xf numFmtId="0" fontId="27" fillId="33" borderId="25" xfId="0" applyFont="1" applyFill="1" applyBorder="1" applyAlignment="1">
      <alignment horizontal="center" vertical="center"/>
    </xf>
    <xf numFmtId="0" fontId="25" fillId="33" borderId="65" xfId="0" applyFont="1" applyFill="1" applyBorder="1" applyAlignment="1">
      <alignment horizontal="center" vertical="center"/>
    </xf>
    <xf numFmtId="0" fontId="25" fillId="33" borderId="66" xfId="0" applyFont="1" applyFill="1" applyBorder="1" applyAlignment="1">
      <alignment horizontal="center" vertical="center"/>
    </xf>
    <xf numFmtId="0" fontId="27" fillId="33" borderId="66" xfId="0" applyFont="1" applyFill="1" applyBorder="1" applyAlignment="1">
      <alignment horizontal="center" vertical="center"/>
    </xf>
    <xf numFmtId="0" fontId="27" fillId="33" borderId="67" xfId="0" applyFont="1" applyFill="1" applyBorder="1" applyAlignment="1">
      <alignment horizontal="center" vertical="center"/>
    </xf>
    <xf numFmtId="3" fontId="15" fillId="0" borderId="19" xfId="0" applyNumberFormat="1" applyFont="1" applyFill="1" applyBorder="1" applyAlignment="1" applyProtection="1">
      <alignment horizontal="right" vertical="center"/>
      <protection locked="0"/>
    </xf>
    <xf numFmtId="0" fontId="7" fillId="0" borderId="55" xfId="0" applyFont="1" applyBorder="1" applyAlignment="1" applyProtection="1">
      <alignment/>
      <protection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3" fontId="15" fillId="0" borderId="18" xfId="0" applyNumberFormat="1" applyFont="1" applyBorder="1" applyAlignment="1" applyProtection="1">
      <alignment horizontal="right" vertical="center"/>
      <protection locked="0"/>
    </xf>
    <xf numFmtId="0" fontId="15" fillId="0" borderId="19" xfId="0" applyFont="1" applyFill="1" applyBorder="1" applyAlignment="1" applyProtection="1">
      <alignment horizontal="left" vertical="center"/>
      <protection/>
    </xf>
    <xf numFmtId="0" fontId="15" fillId="0" borderId="19" xfId="0" applyFont="1" applyFill="1" applyBorder="1" applyAlignment="1" applyProtection="1">
      <alignment horizontal="left" vertical="top"/>
      <protection/>
    </xf>
    <xf numFmtId="0" fontId="15" fillId="0" borderId="49" xfId="0" applyFont="1" applyFill="1" applyBorder="1" applyAlignment="1" applyProtection="1">
      <alignment horizontal="center" vertical="center"/>
      <protection locked="0"/>
    </xf>
    <xf numFmtId="3" fontId="15" fillId="0" borderId="49" xfId="0" applyNumberFormat="1" applyFont="1" applyFill="1" applyBorder="1" applyAlignment="1" applyProtection="1">
      <alignment horizontal="right" vertical="center"/>
      <protection locked="0"/>
    </xf>
    <xf numFmtId="0" fontId="15" fillId="0" borderId="49" xfId="0" applyFont="1" applyFill="1" applyBorder="1" applyAlignment="1" applyProtection="1">
      <alignment horizontal="left" vertical="center"/>
      <protection/>
    </xf>
    <xf numFmtId="0" fontId="15" fillId="0" borderId="49" xfId="0" applyFont="1" applyFill="1" applyBorder="1" applyAlignment="1" applyProtection="1">
      <alignment horizontal="left" vertical="top"/>
      <protection/>
    </xf>
    <xf numFmtId="3" fontId="15" fillId="0" borderId="49" xfId="0" applyNumberFormat="1" applyFont="1" applyBorder="1" applyAlignment="1" applyProtection="1">
      <alignment horizontal="right" vertical="center"/>
      <protection locked="0"/>
    </xf>
    <xf numFmtId="3" fontId="15" fillId="0" borderId="50" xfId="0" applyNumberFormat="1" applyFont="1" applyFill="1" applyBorder="1" applyAlignment="1" applyProtection="1">
      <alignment horizontal="right" vertical="center"/>
      <protection locked="0"/>
    </xf>
    <xf numFmtId="0" fontId="19" fillId="33" borderId="44" xfId="0" applyFont="1" applyFill="1" applyBorder="1" applyAlignment="1" applyProtection="1">
      <alignment horizontal="center" vertical="center" wrapText="1"/>
      <protection/>
    </xf>
    <xf numFmtId="49" fontId="2" fillId="33" borderId="53" xfId="0" applyNumberFormat="1" applyFont="1" applyFill="1" applyBorder="1" applyAlignment="1" applyProtection="1">
      <alignment horizontal="center" vertical="center" wrapText="1"/>
      <protection/>
    </xf>
    <xf numFmtId="49" fontId="2" fillId="33" borderId="44" xfId="0" applyNumberFormat="1" applyFont="1" applyFill="1" applyBorder="1" applyAlignment="1" applyProtection="1">
      <alignment horizontal="center" vertical="center" wrapText="1"/>
      <protection/>
    </xf>
    <xf numFmtId="0" fontId="83" fillId="0" borderId="0" xfId="0" applyFont="1" applyFill="1" applyAlignment="1" applyProtection="1">
      <alignment horizontal="center"/>
      <protection/>
    </xf>
    <xf numFmtId="1" fontId="17" fillId="0" borderId="49" xfId="0" applyNumberFormat="1" applyFont="1" applyBorder="1" applyAlignment="1">
      <alignment/>
    </xf>
    <xf numFmtId="3" fontId="17" fillId="0" borderId="46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/>
    </xf>
    <xf numFmtId="9" fontId="1" fillId="0" borderId="34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32" borderId="10" xfId="0" applyFont="1" applyFill="1" applyBorder="1" applyAlignment="1">
      <alignment wrapText="1"/>
    </xf>
    <xf numFmtId="0" fontId="1" fillId="32" borderId="14" xfId="0" applyFont="1" applyFill="1" applyBorder="1" applyAlignment="1">
      <alignment wrapText="1"/>
    </xf>
    <xf numFmtId="0" fontId="89" fillId="0" borderId="12" xfId="60" applyFont="1" applyBorder="1" applyAlignment="1">
      <alignment wrapText="1"/>
      <protection/>
    </xf>
    <xf numFmtId="0" fontId="89" fillId="0" borderId="12" xfId="60" applyFont="1" applyBorder="1" applyAlignment="1">
      <alignment horizontal="center" vertical="center"/>
      <protection/>
    </xf>
    <xf numFmtId="0" fontId="89" fillId="0" borderId="13" xfId="60" applyFont="1" applyBorder="1" applyAlignment="1">
      <alignment horizontal="center" vertical="center"/>
      <protection/>
    </xf>
    <xf numFmtId="0" fontId="89" fillId="0" borderId="10" xfId="60" applyFont="1" applyBorder="1" applyAlignment="1">
      <alignment wrapText="1"/>
      <protection/>
    </xf>
    <xf numFmtId="0" fontId="89" fillId="0" borderId="10" xfId="60" applyFont="1" applyBorder="1" applyAlignment="1">
      <alignment horizontal="center" vertical="center"/>
      <protection/>
    </xf>
    <xf numFmtId="0" fontId="89" fillId="33" borderId="49" xfId="60" applyFont="1" applyFill="1" applyBorder="1" applyAlignment="1">
      <alignment horizontal="center"/>
      <protection/>
    </xf>
    <xf numFmtId="0" fontId="89" fillId="33" borderId="49" xfId="60" applyFont="1" applyFill="1" applyBorder="1" applyAlignment="1">
      <alignment horizontal="center" vertical="center"/>
      <protection/>
    </xf>
    <xf numFmtId="0" fontId="89" fillId="33" borderId="50" xfId="60" applyFont="1" applyFill="1" applyBorder="1" applyAlignment="1">
      <alignment horizontal="center" vertical="center"/>
      <protection/>
    </xf>
    <xf numFmtId="0" fontId="88" fillId="0" borderId="0" xfId="0" applyFont="1" applyAlignment="1">
      <alignment/>
    </xf>
    <xf numFmtId="0" fontId="14" fillId="32" borderId="0" xfId="0" applyFont="1" applyFill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0" fontId="89" fillId="33" borderId="70" xfId="60" applyFont="1" applyFill="1" applyBorder="1" applyAlignment="1">
      <alignment horizontal="center" vertical="center"/>
      <protection/>
    </xf>
    <xf numFmtId="0" fontId="89" fillId="33" borderId="38" xfId="60" applyFont="1" applyFill="1" applyBorder="1" applyAlignment="1">
      <alignment horizontal="center" vertical="center"/>
      <protection/>
    </xf>
    <xf numFmtId="0" fontId="13" fillId="33" borderId="70" xfId="60" applyFont="1" applyFill="1" applyBorder="1" applyAlignment="1">
      <alignment horizontal="center" vertical="center"/>
      <protection/>
    </xf>
    <xf numFmtId="0" fontId="13" fillId="33" borderId="38" xfId="60" applyFont="1" applyFill="1" applyBorder="1" applyAlignment="1">
      <alignment horizontal="center" vertical="center"/>
      <protection/>
    </xf>
    <xf numFmtId="0" fontId="89" fillId="33" borderId="70" xfId="60" applyFont="1" applyFill="1" applyBorder="1" applyAlignment="1">
      <alignment horizontal="center" vertical="center" wrapText="1"/>
      <protection/>
    </xf>
    <xf numFmtId="0" fontId="89" fillId="33" borderId="38" xfId="60" applyFont="1" applyFill="1" applyBorder="1" applyAlignment="1">
      <alignment horizontal="center" vertical="center" wrapText="1"/>
      <protection/>
    </xf>
    <xf numFmtId="0" fontId="89" fillId="33" borderId="71" xfId="60" applyFont="1" applyFill="1" applyBorder="1" applyAlignment="1">
      <alignment horizontal="center" vertical="center" wrapText="1"/>
      <protection/>
    </xf>
    <xf numFmtId="0" fontId="2" fillId="33" borderId="54" xfId="0" applyFont="1" applyFill="1" applyBorder="1" applyAlignment="1">
      <alignment horizontal="right" vertical="center" wrapText="1"/>
    </xf>
    <xf numFmtId="0" fontId="2" fillId="33" borderId="48" xfId="0" applyFont="1" applyFill="1" applyBorder="1" applyAlignment="1">
      <alignment horizontal="right" vertical="center" wrapText="1"/>
    </xf>
    <xf numFmtId="1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32" borderId="14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13" fillId="32" borderId="14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2" fillId="32" borderId="10" xfId="0" applyFont="1" applyFill="1" applyBorder="1" applyAlignment="1">
      <alignment wrapText="1"/>
    </xf>
    <xf numFmtId="0" fontId="2" fillId="32" borderId="14" xfId="0" applyFont="1" applyFill="1" applyBorder="1" applyAlignment="1">
      <alignment wrapText="1"/>
    </xf>
    <xf numFmtId="3" fontId="2" fillId="0" borderId="10" xfId="0" applyNumberFormat="1" applyFont="1" applyBorder="1" applyAlignment="1">
      <alignment vertical="center" wrapText="1"/>
    </xf>
    <xf numFmtId="3" fontId="87" fillId="37" borderId="10" xfId="0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wrapText="1"/>
    </xf>
    <xf numFmtId="3" fontId="1" fillId="32" borderId="10" xfId="0" applyNumberFormat="1" applyFont="1" applyFill="1" applyBorder="1" applyAlignment="1">
      <alignment wrapText="1"/>
    </xf>
    <xf numFmtId="3" fontId="1" fillId="0" borderId="23" xfId="0" applyNumberFormat="1" applyFont="1" applyBorder="1" applyAlignment="1">
      <alignment wrapText="1"/>
    </xf>
    <xf numFmtId="3" fontId="1" fillId="0" borderId="11" xfId="0" applyNumberFormat="1" applyFont="1" applyBorder="1" applyAlignment="1">
      <alignment/>
    </xf>
    <xf numFmtId="3" fontId="1" fillId="0" borderId="43" xfId="0" applyNumberFormat="1" applyFont="1" applyBorder="1" applyAlignment="1">
      <alignment wrapText="1"/>
    </xf>
    <xf numFmtId="3" fontId="1" fillId="0" borderId="14" xfId="0" applyNumberFormat="1" applyFont="1" applyBorder="1" applyAlignment="1">
      <alignment wrapText="1"/>
    </xf>
    <xf numFmtId="3" fontId="1" fillId="0" borderId="20" xfId="0" applyNumberFormat="1" applyFont="1" applyBorder="1" applyAlignment="1">
      <alignment/>
    </xf>
    <xf numFmtId="0" fontId="1" fillId="32" borderId="13" xfId="59" applyFont="1" applyFill="1" applyBorder="1" applyAlignment="1">
      <alignment horizontal="left" vertical="center" wrapText="1"/>
      <protection/>
    </xf>
    <xf numFmtId="4" fontId="1" fillId="32" borderId="10" xfId="59" applyNumberFormat="1" applyFont="1" applyFill="1" applyBorder="1" applyAlignment="1">
      <alignment horizontal="center" vertical="center"/>
      <protection/>
    </xf>
    <xf numFmtId="0" fontId="1" fillId="32" borderId="14" xfId="59" applyFont="1" applyFill="1" applyBorder="1" applyAlignment="1">
      <alignment horizontal="left" vertical="center" wrapText="1"/>
      <protection/>
    </xf>
    <xf numFmtId="4" fontId="1" fillId="32" borderId="14" xfId="59" applyNumberFormat="1" applyFont="1" applyFill="1" applyBorder="1" applyAlignment="1">
      <alignment horizontal="center" vertical="center" wrapText="1"/>
      <protection/>
    </xf>
    <xf numFmtId="4" fontId="1" fillId="32" borderId="10" xfId="59" applyNumberFormat="1" applyFont="1" applyFill="1" applyBorder="1" applyAlignment="1">
      <alignment horizontal="center" vertical="center" wrapText="1"/>
      <protection/>
    </xf>
    <xf numFmtId="3" fontId="1" fillId="32" borderId="10" xfId="59" applyNumberFormat="1" applyFont="1" applyFill="1" applyBorder="1" applyAlignment="1">
      <alignment horizontal="center" vertical="center" wrapText="1"/>
      <protection/>
    </xf>
    <xf numFmtId="49" fontId="1" fillId="32" borderId="14" xfId="59" applyNumberFormat="1" applyFont="1" applyFill="1" applyBorder="1" applyAlignment="1">
      <alignment horizontal="center" vertical="center" wrapText="1"/>
      <protection/>
    </xf>
    <xf numFmtId="3" fontId="1" fillId="32" borderId="10" xfId="59" applyNumberFormat="1" applyFont="1" applyFill="1" applyBorder="1" applyAlignment="1">
      <alignment horizontal="center" vertical="center"/>
      <protection/>
    </xf>
    <xf numFmtId="0" fontId="1" fillId="32" borderId="14" xfId="59" applyFont="1" applyFill="1" applyBorder="1" applyAlignment="1">
      <alignment vertical="center"/>
      <protection/>
    </xf>
    <xf numFmtId="0" fontId="1" fillId="32" borderId="43" xfId="59" applyFont="1" applyFill="1" applyBorder="1" applyAlignment="1">
      <alignment horizontal="right" vertical="center" wrapText="1"/>
      <protection/>
    </xf>
    <xf numFmtId="4" fontId="1" fillId="32" borderId="14" xfId="59" applyNumberFormat="1" applyFont="1" applyFill="1" applyBorder="1" applyAlignment="1">
      <alignment horizontal="center" vertical="center"/>
      <protection/>
    </xf>
    <xf numFmtId="0" fontId="1" fillId="32" borderId="14" xfId="59" applyFont="1" applyFill="1" applyBorder="1" applyAlignment="1">
      <alignment vertical="center" wrapText="1"/>
      <protection/>
    </xf>
    <xf numFmtId="0" fontId="1" fillId="32" borderId="14" xfId="59" applyFont="1" applyFill="1" applyBorder="1" applyAlignment="1">
      <alignment horizontal="left" vertical="center"/>
      <protection/>
    </xf>
    <xf numFmtId="0" fontId="1" fillId="32" borderId="20" xfId="59" applyFont="1" applyFill="1" applyBorder="1" applyAlignment="1">
      <alignment horizontal="left" vertical="center" wrapText="1"/>
      <protection/>
    </xf>
    <xf numFmtId="4" fontId="1" fillId="32" borderId="11" xfId="59" applyNumberFormat="1" applyFont="1" applyFill="1" applyBorder="1" applyAlignment="1">
      <alignment horizontal="center" vertical="center" wrapText="1"/>
      <protection/>
    </xf>
    <xf numFmtId="4" fontId="1" fillId="32" borderId="20" xfId="59" applyNumberFormat="1" applyFont="1" applyFill="1" applyBorder="1" applyAlignment="1">
      <alignment horizontal="center" vertical="center" wrapText="1"/>
      <protection/>
    </xf>
    <xf numFmtId="0" fontId="1" fillId="32" borderId="0" xfId="0" applyFont="1" applyFill="1" applyBorder="1" applyAlignment="1">
      <alignment horizontal="left" vertical="center" wrapText="1"/>
    </xf>
    <xf numFmtId="4" fontId="1" fillId="32" borderId="0" xfId="0" applyNumberFormat="1" applyFont="1" applyFill="1" applyBorder="1" applyAlignment="1">
      <alignment horizontal="left" vertical="center" wrapText="1"/>
    </xf>
    <xf numFmtId="4" fontId="1" fillId="32" borderId="0" xfId="0" applyNumberFormat="1" applyFont="1" applyFill="1" applyBorder="1" applyAlignment="1">
      <alignment horizontal="center" vertical="center" wrapText="1"/>
    </xf>
    <xf numFmtId="4" fontId="1" fillId="32" borderId="0" xfId="0" applyNumberFormat="1" applyFont="1" applyFill="1" applyBorder="1" applyAlignment="1">
      <alignment/>
    </xf>
    <xf numFmtId="0" fontId="11" fillId="32" borderId="10" xfId="59" applyFont="1" applyFill="1" applyBorder="1" applyAlignment="1">
      <alignment horizontal="left" vertical="center"/>
      <protection/>
    </xf>
    <xf numFmtId="0" fontId="1" fillId="32" borderId="10" xfId="59" applyFont="1" applyFill="1" applyBorder="1" applyAlignment="1">
      <alignment horizontal="center" vertical="center"/>
      <protection/>
    </xf>
    <xf numFmtId="0" fontId="11" fillId="32" borderId="10" xfId="59" applyFont="1" applyFill="1" applyBorder="1" applyAlignment="1">
      <alignment horizontal="left" vertical="center"/>
      <protection/>
    </xf>
    <xf numFmtId="0" fontId="1" fillId="32" borderId="10" xfId="59" applyFont="1" applyFill="1" applyBorder="1" applyAlignment="1">
      <alignment horizontal="center"/>
      <protection/>
    </xf>
    <xf numFmtId="0" fontId="25" fillId="32" borderId="72" xfId="0" applyFont="1" applyFill="1" applyBorder="1" applyAlignment="1">
      <alignment horizontal="center" vertical="center"/>
    </xf>
    <xf numFmtId="0" fontId="25" fillId="32" borderId="28" xfId="0" applyFont="1" applyFill="1" applyBorder="1" applyAlignment="1">
      <alignment horizontal="center" vertical="center"/>
    </xf>
    <xf numFmtId="0" fontId="90" fillId="32" borderId="28" xfId="0" applyFont="1" applyFill="1" applyBorder="1" applyAlignment="1">
      <alignment horizontal="center" vertical="center"/>
    </xf>
    <xf numFmtId="0" fontId="0" fillId="32" borderId="0" xfId="0" applyFont="1" applyFill="1" applyAlignment="1">
      <alignment/>
    </xf>
    <xf numFmtId="4" fontId="0" fillId="32" borderId="0" xfId="0" applyNumberFormat="1" applyFont="1" applyFill="1" applyAlignment="1">
      <alignment/>
    </xf>
    <xf numFmtId="0" fontId="87" fillId="32" borderId="42" xfId="0" applyFont="1" applyFill="1" applyBorder="1" applyAlignment="1">
      <alignment vertical="center"/>
    </xf>
    <xf numFmtId="0" fontId="87" fillId="32" borderId="43" xfId="0" applyFont="1" applyFill="1" applyBorder="1" applyAlignment="1">
      <alignment vertical="center"/>
    </xf>
    <xf numFmtId="0" fontId="18" fillId="0" borderId="29" xfId="0" applyFont="1" applyBorder="1" applyAlignment="1">
      <alignment wrapText="1"/>
    </xf>
    <xf numFmtId="0" fontId="89" fillId="0" borderId="10" xfId="60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2" fillId="33" borderId="31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right" vertical="center" wrapText="1"/>
    </xf>
    <xf numFmtId="0" fontId="2" fillId="33" borderId="38" xfId="0" applyFont="1" applyFill="1" applyBorder="1" applyAlignment="1">
      <alignment horizontal="right" vertical="center" wrapText="1"/>
    </xf>
    <xf numFmtId="0" fontId="2" fillId="33" borderId="67" xfId="0" applyFont="1" applyFill="1" applyBorder="1" applyAlignment="1">
      <alignment horizontal="right" vertical="center" wrapText="1"/>
    </xf>
    <xf numFmtId="0" fontId="2" fillId="33" borderId="24" xfId="0" applyFont="1" applyFill="1" applyBorder="1" applyAlignment="1">
      <alignment horizontal="right" vertical="center" wrapText="1"/>
    </xf>
    <xf numFmtId="0" fontId="2" fillId="33" borderId="64" xfId="0" applyFont="1" applyFill="1" applyBorder="1" applyAlignment="1">
      <alignment horizontal="right" vertical="center" wrapText="1"/>
    </xf>
    <xf numFmtId="0" fontId="2" fillId="33" borderId="45" xfId="0" applyFont="1" applyFill="1" applyBorder="1" applyAlignment="1">
      <alignment horizontal="right" vertical="center" wrapText="1"/>
    </xf>
    <xf numFmtId="0" fontId="2" fillId="33" borderId="11" xfId="59" applyFont="1" applyFill="1" applyBorder="1" applyAlignment="1">
      <alignment horizontal="center" vertical="center" wrapText="1"/>
      <protection/>
    </xf>
    <xf numFmtId="0" fontId="2" fillId="33" borderId="17" xfId="59" applyFont="1" applyFill="1" applyBorder="1" applyAlignment="1">
      <alignment horizontal="center" vertical="center" wrapText="1"/>
      <protection/>
    </xf>
    <xf numFmtId="0" fontId="2" fillId="33" borderId="20" xfId="59" applyFont="1" applyFill="1" applyBorder="1" applyAlignment="1">
      <alignment horizontal="center" vertical="center" wrapText="1"/>
      <protection/>
    </xf>
    <xf numFmtId="0" fontId="2" fillId="33" borderId="16" xfId="59" applyFont="1" applyFill="1" applyBorder="1" applyAlignment="1">
      <alignment horizontal="center" vertical="center" wrapText="1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2" fillId="33" borderId="57" xfId="59" applyFont="1" applyFill="1" applyBorder="1" applyAlignment="1">
      <alignment horizontal="center" vertical="center" wrapText="1"/>
      <protection/>
    </xf>
    <xf numFmtId="0" fontId="2" fillId="33" borderId="43" xfId="59" applyFont="1" applyFill="1" applyBorder="1" applyAlignment="1">
      <alignment horizontal="center" vertical="center" wrapText="1"/>
      <protection/>
    </xf>
    <xf numFmtId="0" fontId="2" fillId="35" borderId="10" xfId="59" applyFont="1" applyFill="1" applyBorder="1" applyAlignment="1">
      <alignment horizontal="center" vertical="center" wrapText="1"/>
      <protection/>
    </xf>
    <xf numFmtId="0" fontId="2" fillId="33" borderId="14" xfId="5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3" fontId="36" fillId="0" borderId="0" xfId="0" applyNumberFormat="1" applyFont="1" applyAlignment="1">
      <alignment/>
    </xf>
    <xf numFmtId="3" fontId="17" fillId="0" borderId="49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32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4" fontId="1" fillId="32" borderId="13" xfId="59" applyNumberFormat="1" applyFont="1" applyFill="1" applyBorder="1" applyAlignment="1">
      <alignment horizontal="center" vertical="center" wrapText="1"/>
      <protection/>
    </xf>
    <xf numFmtId="4" fontId="1" fillId="32" borderId="12" xfId="59" applyNumberFormat="1" applyFont="1" applyFill="1" applyBorder="1" applyAlignment="1">
      <alignment horizontal="center" vertical="center" wrapText="1"/>
      <protection/>
    </xf>
    <xf numFmtId="0" fontId="89" fillId="33" borderId="62" xfId="60" applyFont="1" applyFill="1" applyBorder="1" applyAlignment="1">
      <alignment horizontal="center" vertical="center" wrapText="1"/>
      <protection/>
    </xf>
    <xf numFmtId="0" fontId="89" fillId="33" borderId="49" xfId="60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84" fillId="0" borderId="0" xfId="0" applyFont="1" applyAlignment="1">
      <alignment/>
    </xf>
    <xf numFmtId="0" fontId="84" fillId="0" borderId="0" xfId="0" applyFont="1" applyAlignment="1">
      <alignment horizontal="right"/>
    </xf>
    <xf numFmtId="0" fontId="6" fillId="0" borderId="0" xfId="0" applyFont="1" applyAlignment="1">
      <alignment/>
    </xf>
    <xf numFmtId="49" fontId="84" fillId="0" borderId="0" xfId="0" applyNumberFormat="1" applyFont="1" applyAlignment="1">
      <alignment horizontal="justify" vertical="top" wrapText="1"/>
    </xf>
    <xf numFmtId="0" fontId="84" fillId="0" borderId="0" xfId="0" applyFont="1" applyAlignment="1">
      <alignment horizontal="left" wrapText="1"/>
    </xf>
    <xf numFmtId="0" fontId="84" fillId="0" borderId="0" xfId="0" applyFont="1" applyAlignment="1">
      <alignment horizontal="justify" wrapText="1"/>
    </xf>
    <xf numFmtId="0" fontId="84" fillId="0" borderId="0" xfId="0" applyFont="1" applyAlignment="1">
      <alignment/>
    </xf>
    <xf numFmtId="0" fontId="84" fillId="0" borderId="0" xfId="0" applyFont="1" applyAlignment="1">
      <alignment vertical="top" wrapText="1"/>
    </xf>
    <xf numFmtId="9" fontId="84" fillId="0" borderId="20" xfId="0" applyNumberFormat="1" applyFont="1" applyBorder="1" applyAlignment="1">
      <alignment horizontal="center" vertical="center"/>
    </xf>
    <xf numFmtId="9" fontId="84" fillId="0" borderId="4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91" fillId="0" borderId="0" xfId="60" applyFont="1">
      <alignment/>
      <protection/>
    </xf>
    <xf numFmtId="0" fontId="89" fillId="0" borderId="0" xfId="60" applyFont="1">
      <alignment/>
      <protection/>
    </xf>
    <xf numFmtId="3" fontId="21" fillId="0" borderId="42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/>
    </xf>
    <xf numFmtId="3" fontId="37" fillId="0" borderId="12" xfId="0" applyNumberFormat="1" applyFont="1" applyFill="1" applyBorder="1" applyAlignment="1">
      <alignment/>
    </xf>
    <xf numFmtId="3" fontId="37" fillId="0" borderId="13" xfId="0" applyNumberFormat="1" applyFont="1" applyFill="1" applyBorder="1" applyAlignment="1">
      <alignment/>
    </xf>
    <xf numFmtId="3" fontId="21" fillId="0" borderId="15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/>
    </xf>
    <xf numFmtId="3" fontId="21" fillId="0" borderId="43" xfId="0" applyNumberFormat="1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/>
    </xf>
    <xf numFmtId="3" fontId="37" fillId="0" borderId="10" xfId="0" applyNumberFormat="1" applyFont="1" applyFill="1" applyBorder="1" applyAlignment="1">
      <alignment/>
    </xf>
    <xf numFmtId="3" fontId="21" fillId="0" borderId="16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/>
    </xf>
    <xf numFmtId="0" fontId="37" fillId="0" borderId="13" xfId="0" applyFont="1" applyFill="1" applyBorder="1" applyAlignment="1">
      <alignment/>
    </xf>
    <xf numFmtId="1" fontId="17" fillId="0" borderId="13" xfId="0" applyNumberFormat="1" applyFont="1" applyFill="1" applyBorder="1" applyAlignment="1">
      <alignment/>
    </xf>
    <xf numFmtId="3" fontId="21" fillId="32" borderId="43" xfId="0" applyNumberFormat="1" applyFont="1" applyFill="1" applyBorder="1" applyAlignment="1">
      <alignment horizontal="center" vertical="center"/>
    </xf>
    <xf numFmtId="3" fontId="21" fillId="32" borderId="12" xfId="0" applyNumberFormat="1" applyFont="1" applyFill="1" applyBorder="1" applyAlignment="1">
      <alignment horizontal="center" vertical="center"/>
    </xf>
    <xf numFmtId="3" fontId="21" fillId="32" borderId="13" xfId="0" applyNumberFormat="1" applyFont="1" applyFill="1" applyBorder="1" applyAlignment="1">
      <alignment horizontal="center" vertical="center"/>
    </xf>
    <xf numFmtId="0" fontId="37" fillId="32" borderId="16" xfId="0" applyFont="1" applyFill="1" applyBorder="1" applyAlignment="1">
      <alignment/>
    </xf>
    <xf numFmtId="3" fontId="37" fillId="32" borderId="10" xfId="0" applyNumberFormat="1" applyFont="1" applyFill="1" applyBorder="1" applyAlignment="1">
      <alignment/>
    </xf>
    <xf numFmtId="3" fontId="37" fillId="32" borderId="13" xfId="0" applyNumberFormat="1" applyFont="1" applyFill="1" applyBorder="1" applyAlignment="1">
      <alignment/>
    </xf>
    <xf numFmtId="3" fontId="21" fillId="32" borderId="16" xfId="0" applyNumberFormat="1" applyFont="1" applyFill="1" applyBorder="1" applyAlignment="1">
      <alignment horizontal="center" vertical="center"/>
    </xf>
    <xf numFmtId="3" fontId="21" fillId="32" borderId="10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/>
    </xf>
    <xf numFmtId="3" fontId="21" fillId="0" borderId="43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0" fontId="37" fillId="0" borderId="16" xfId="0" applyFont="1" applyBorder="1" applyAlignment="1">
      <alignment/>
    </xf>
    <xf numFmtId="3" fontId="37" fillId="0" borderId="10" xfId="0" applyNumberFormat="1" applyFont="1" applyBorder="1" applyAlignment="1">
      <alignment/>
    </xf>
    <xf numFmtId="3" fontId="37" fillId="0" borderId="13" xfId="0" applyNumberFormat="1" applyFont="1" applyBorder="1" applyAlignment="1">
      <alignment/>
    </xf>
    <xf numFmtId="3" fontId="21" fillId="0" borderId="16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2" fillId="36" borderId="16" xfId="0" applyNumberFormat="1" applyFont="1" applyFill="1" applyBorder="1" applyAlignment="1">
      <alignment horizontal="center" vertical="center"/>
    </xf>
    <xf numFmtId="3" fontId="22" fillId="36" borderId="10" xfId="0" applyNumberFormat="1" applyFont="1" applyFill="1" applyBorder="1" applyAlignment="1">
      <alignment horizontal="center" vertical="center"/>
    </xf>
    <xf numFmtId="1" fontId="17" fillId="0" borderId="13" xfId="0" applyNumberFormat="1" applyFont="1" applyBorder="1" applyAlignment="1">
      <alignment/>
    </xf>
    <xf numFmtId="3" fontId="21" fillId="0" borderId="24" xfId="0" applyNumberFormat="1" applyFont="1" applyBorder="1" applyAlignment="1">
      <alignment horizontal="center" vertical="center"/>
    </xf>
    <xf numFmtId="1" fontId="37" fillId="0" borderId="17" xfId="0" applyNumberFormat="1" applyFont="1" applyBorder="1" applyAlignment="1">
      <alignment/>
    </xf>
    <xf numFmtId="0" fontId="37" fillId="0" borderId="11" xfId="0" applyFont="1" applyBorder="1" applyAlignment="1">
      <alignment/>
    </xf>
    <xf numFmtId="3" fontId="22" fillId="0" borderId="17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 vertical="center"/>
    </xf>
    <xf numFmtId="3" fontId="37" fillId="0" borderId="20" xfId="0" applyNumberFormat="1" applyFont="1" applyBorder="1" applyAlignment="1">
      <alignment/>
    </xf>
    <xf numFmtId="0" fontId="17" fillId="0" borderId="20" xfId="0" applyFont="1" applyBorder="1" applyAlignment="1">
      <alignment/>
    </xf>
    <xf numFmtId="3" fontId="21" fillId="0" borderId="15" xfId="0" applyNumberFormat="1" applyFont="1" applyBorder="1" applyAlignment="1">
      <alignment horizontal="center" vertical="center"/>
    </xf>
    <xf numFmtId="3" fontId="21" fillId="32" borderId="56" xfId="0" applyNumberFormat="1" applyFont="1" applyFill="1" applyBorder="1" applyAlignment="1">
      <alignment horizontal="center" vertical="center"/>
    </xf>
    <xf numFmtId="0" fontId="37" fillId="32" borderId="15" xfId="0" applyFont="1" applyFill="1" applyBorder="1" applyAlignment="1">
      <alignment/>
    </xf>
    <xf numFmtId="0" fontId="37" fillId="32" borderId="12" xfId="0" applyFont="1" applyFill="1" applyBorder="1" applyAlignment="1">
      <alignment/>
    </xf>
    <xf numFmtId="4" fontId="37" fillId="32" borderId="13" xfId="0" applyNumberFormat="1" applyFont="1" applyFill="1" applyBorder="1" applyAlignment="1">
      <alignment/>
    </xf>
    <xf numFmtId="0" fontId="37" fillId="32" borderId="13" xfId="0" applyFont="1" applyFill="1" applyBorder="1" applyAlignment="1">
      <alignment/>
    </xf>
    <xf numFmtId="3" fontId="21" fillId="32" borderId="15" xfId="0" applyNumberFormat="1" applyFont="1" applyFill="1" applyBorder="1" applyAlignment="1">
      <alignment horizontal="center" vertical="center"/>
    </xf>
    <xf numFmtId="4" fontId="21" fillId="32" borderId="12" xfId="0" applyNumberFormat="1" applyFont="1" applyFill="1" applyBorder="1" applyAlignment="1">
      <alignment horizontal="center" vertical="center"/>
    </xf>
    <xf numFmtId="0" fontId="17" fillId="32" borderId="13" xfId="0" applyFont="1" applyFill="1" applyBorder="1" applyAlignment="1">
      <alignment/>
    </xf>
    <xf numFmtId="0" fontId="37" fillId="32" borderId="10" xfId="0" applyFont="1" applyFill="1" applyBorder="1" applyAlignment="1">
      <alignment/>
    </xf>
    <xf numFmtId="4" fontId="21" fillId="32" borderId="10" xfId="0" applyNumberFormat="1" applyFont="1" applyFill="1" applyBorder="1" applyAlignment="1">
      <alignment horizontal="center" vertical="center"/>
    </xf>
    <xf numFmtId="3" fontId="22" fillId="32" borderId="16" xfId="0" applyNumberFormat="1" applyFont="1" applyFill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3" fontId="22" fillId="32" borderId="11" xfId="0" applyNumberFormat="1" applyFont="1" applyFill="1" applyBorder="1" applyAlignment="1">
      <alignment horizontal="center" vertical="center"/>
    </xf>
    <xf numFmtId="3" fontId="22" fillId="32" borderId="19" xfId="0" applyNumberFormat="1" applyFont="1" applyFill="1" applyBorder="1" applyAlignment="1">
      <alignment horizontal="center" vertical="center"/>
    </xf>
    <xf numFmtId="0" fontId="37" fillId="32" borderId="17" xfId="0" applyFont="1" applyFill="1" applyBorder="1" applyAlignment="1">
      <alignment/>
    </xf>
    <xf numFmtId="0" fontId="37" fillId="32" borderId="11" xfId="0" applyFont="1" applyFill="1" applyBorder="1" applyAlignment="1">
      <alignment/>
    </xf>
    <xf numFmtId="4" fontId="37" fillId="32" borderId="20" xfId="0" applyNumberFormat="1" applyFont="1" applyFill="1" applyBorder="1" applyAlignment="1">
      <alignment/>
    </xf>
    <xf numFmtId="3" fontId="22" fillId="32" borderId="17" xfId="0" applyNumberFormat="1" applyFont="1" applyFill="1" applyBorder="1" applyAlignment="1">
      <alignment horizontal="center" vertical="center"/>
    </xf>
    <xf numFmtId="3" fontId="17" fillId="32" borderId="20" xfId="0" applyNumberFormat="1" applyFont="1" applyFill="1" applyBorder="1" applyAlignment="1">
      <alignment/>
    </xf>
    <xf numFmtId="4" fontId="21" fillId="32" borderId="11" xfId="0" applyNumberFormat="1" applyFont="1" applyFill="1" applyBorder="1" applyAlignment="1">
      <alignment horizontal="center" vertical="center"/>
    </xf>
    <xf numFmtId="4" fontId="21" fillId="0" borderId="12" xfId="0" applyNumberFormat="1" applyFont="1" applyBorder="1" applyAlignment="1">
      <alignment horizontal="center" vertical="center"/>
    </xf>
    <xf numFmtId="0" fontId="37" fillId="0" borderId="15" xfId="0" applyFont="1" applyBorder="1" applyAlignment="1">
      <alignment/>
    </xf>
    <xf numFmtId="3" fontId="37" fillId="0" borderId="12" xfId="0" applyNumberFormat="1" applyFont="1" applyBorder="1" applyAlignment="1">
      <alignment/>
    </xf>
    <xf numFmtId="4" fontId="37" fillId="0" borderId="13" xfId="0" applyNumberFormat="1" applyFont="1" applyBorder="1" applyAlignment="1">
      <alignment/>
    </xf>
    <xf numFmtId="1" fontId="37" fillId="0" borderId="13" xfId="0" applyNumberFormat="1" applyFont="1" applyBorder="1" applyAlignment="1">
      <alignment/>
    </xf>
    <xf numFmtId="1" fontId="37" fillId="32" borderId="13" xfId="0" applyNumberFormat="1" applyFont="1" applyFill="1" applyBorder="1" applyAlignment="1">
      <alignment/>
    </xf>
    <xf numFmtId="1" fontId="17" fillId="32" borderId="13" xfId="0" applyNumberFormat="1" applyFont="1" applyFill="1" applyBorder="1" applyAlignment="1">
      <alignment/>
    </xf>
    <xf numFmtId="4" fontId="37" fillId="32" borderId="10" xfId="0" applyNumberFormat="1" applyFont="1" applyFill="1" applyBorder="1" applyAlignment="1">
      <alignment/>
    </xf>
    <xf numFmtId="3" fontId="22" fillId="0" borderId="16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/>
    </xf>
    <xf numFmtId="0" fontId="37" fillId="0" borderId="17" xfId="0" applyFont="1" applyBorder="1" applyAlignment="1">
      <alignment/>
    </xf>
    <xf numFmtId="4" fontId="37" fillId="0" borderId="11" xfId="0" applyNumberFormat="1" applyFont="1" applyBorder="1" applyAlignment="1">
      <alignment/>
    </xf>
    <xf numFmtId="4" fontId="37" fillId="0" borderId="20" xfId="0" applyNumberFormat="1" applyFont="1" applyBorder="1" applyAlignment="1">
      <alignment/>
    </xf>
    <xf numFmtId="0" fontId="37" fillId="0" borderId="24" xfId="0" applyFont="1" applyBorder="1" applyAlignment="1">
      <alignment/>
    </xf>
    <xf numFmtId="3" fontId="21" fillId="32" borderId="20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3" fontId="17" fillId="0" borderId="2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14" fillId="0" borderId="14" xfId="0" applyNumberFormat="1" applyFont="1" applyBorder="1" applyAlignment="1">
      <alignment horizontal="right" vertical="center" wrapText="1"/>
    </xf>
    <xf numFmtId="4" fontId="14" fillId="0" borderId="11" xfId="0" applyNumberFormat="1" applyFont="1" applyBorder="1" applyAlignment="1">
      <alignment horizontal="right" vertical="center" wrapText="1"/>
    </xf>
    <xf numFmtId="4" fontId="14" fillId="0" borderId="20" xfId="0" applyNumberFormat="1" applyFont="1" applyBorder="1" applyAlignment="1">
      <alignment horizontal="right" vertical="center" wrapText="1"/>
    </xf>
    <xf numFmtId="0" fontId="39" fillId="0" borderId="0" xfId="0" applyFont="1" applyAlignment="1">
      <alignment/>
    </xf>
    <xf numFmtId="0" fontId="14" fillId="0" borderId="0" xfId="0" applyFont="1" applyAlignment="1">
      <alignment/>
    </xf>
    <xf numFmtId="0" fontId="1" fillId="32" borderId="17" xfId="59" applyFont="1" applyFill="1" applyBorder="1" applyAlignment="1">
      <alignment horizontal="right" vertical="center" wrapText="1"/>
      <protection/>
    </xf>
    <xf numFmtId="49" fontId="1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49" fontId="14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4" fontId="14" fillId="0" borderId="23" xfId="0" applyNumberFormat="1" applyFont="1" applyBorder="1" applyAlignment="1">
      <alignment horizontal="right" vertical="center" wrapText="1"/>
    </xf>
    <xf numFmtId="4" fontId="14" fillId="0" borderId="36" xfId="0" applyNumberFormat="1" applyFont="1" applyBorder="1" applyAlignment="1">
      <alignment horizontal="right" vertical="center" wrapText="1"/>
    </xf>
    <xf numFmtId="49" fontId="14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92" fillId="0" borderId="11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13" fillId="0" borderId="18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40" fillId="38" borderId="74" xfId="0" applyFont="1" applyFill="1" applyBorder="1" applyAlignment="1">
      <alignment horizontal="center" vertical="center" wrapText="1"/>
    </xf>
    <xf numFmtId="0" fontId="40" fillId="38" borderId="61" xfId="0" applyFont="1" applyFill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185" fontId="5" fillId="33" borderId="75" xfId="0" applyNumberFormat="1" applyFont="1" applyFill="1" applyBorder="1" applyAlignment="1">
      <alignment horizontal="center" vertical="center" wrapText="1"/>
    </xf>
    <xf numFmtId="185" fontId="5" fillId="33" borderId="51" xfId="0" applyNumberFormat="1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76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3" fontId="5" fillId="33" borderId="62" xfId="0" applyNumberFormat="1" applyFont="1" applyFill="1" applyBorder="1" applyAlignment="1">
      <alignment horizontal="center" vertical="center" wrapText="1"/>
    </xf>
    <xf numFmtId="3" fontId="5" fillId="33" borderId="49" xfId="0" applyNumberFormat="1" applyFont="1" applyFill="1" applyBorder="1" applyAlignment="1">
      <alignment horizontal="center" vertical="center" wrapText="1"/>
    </xf>
    <xf numFmtId="0" fontId="5" fillId="33" borderId="77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6" fillId="33" borderId="37" xfId="0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center" vertical="center"/>
    </xf>
    <xf numFmtId="0" fontId="16" fillId="33" borderId="34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16" fillId="33" borderId="75" xfId="0" applyFont="1" applyFill="1" applyBorder="1" applyAlignment="1">
      <alignment horizontal="center" vertical="center" wrapText="1"/>
    </xf>
    <xf numFmtId="0" fontId="16" fillId="33" borderId="51" xfId="0" applyFont="1" applyFill="1" applyBorder="1" applyAlignment="1">
      <alignment horizontal="center" vertical="center" wrapText="1"/>
    </xf>
    <xf numFmtId="0" fontId="16" fillId="33" borderId="78" xfId="0" applyFont="1" applyFill="1" applyBorder="1" applyAlignment="1">
      <alignment horizontal="center" vertical="center" wrapText="1"/>
    </xf>
    <xf numFmtId="0" fontId="16" fillId="33" borderId="33" xfId="0" applyFont="1" applyFill="1" applyBorder="1" applyAlignment="1">
      <alignment horizontal="center" vertical="center" wrapText="1"/>
    </xf>
    <xf numFmtId="0" fontId="2" fillId="33" borderId="71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7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3" fillId="0" borderId="0" xfId="0" applyFont="1" applyAlignment="1">
      <alignment horizontal="left" wrapText="1"/>
    </xf>
    <xf numFmtId="3" fontId="5" fillId="33" borderId="60" xfId="0" applyNumberFormat="1" applyFont="1" applyFill="1" applyBorder="1" applyAlignment="1">
      <alignment horizontal="center" vertical="center" wrapText="1"/>
    </xf>
    <xf numFmtId="0" fontId="5" fillId="33" borderId="79" xfId="0" applyFont="1" applyFill="1" applyBorder="1" applyAlignment="1">
      <alignment horizontal="center" vertical="center"/>
    </xf>
    <xf numFmtId="0" fontId="5" fillId="33" borderId="8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 wrapText="1"/>
    </xf>
    <xf numFmtId="185" fontId="5" fillId="33" borderId="81" xfId="0" applyNumberFormat="1" applyFont="1" applyFill="1" applyBorder="1" applyAlignment="1">
      <alignment horizontal="center" vertical="center" wrapText="1"/>
    </xf>
    <xf numFmtId="185" fontId="5" fillId="33" borderId="82" xfId="0" applyNumberFormat="1" applyFont="1" applyFill="1" applyBorder="1" applyAlignment="1">
      <alignment horizontal="center" vertical="center" wrapText="1"/>
    </xf>
    <xf numFmtId="0" fontId="16" fillId="33" borderId="70" xfId="0" applyFont="1" applyFill="1" applyBorder="1" applyAlignment="1">
      <alignment horizontal="center" vertical="center" wrapText="1"/>
    </xf>
    <xf numFmtId="0" fontId="16" fillId="33" borderId="83" xfId="0" applyFont="1" applyFill="1" applyBorder="1" applyAlignment="1">
      <alignment horizontal="center" vertical="center" wrapText="1"/>
    </xf>
    <xf numFmtId="0" fontId="16" fillId="33" borderId="7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2" fontId="2" fillId="33" borderId="84" xfId="0" applyNumberFormat="1" applyFont="1" applyFill="1" applyBorder="1" applyAlignment="1">
      <alignment horizontal="center" vertical="center" wrapText="1"/>
    </xf>
    <xf numFmtId="2" fontId="2" fillId="33" borderId="22" xfId="0" applyNumberFormat="1" applyFont="1" applyFill="1" applyBorder="1" applyAlignment="1">
      <alignment horizontal="center" vertical="center" wrapText="1"/>
    </xf>
    <xf numFmtId="2" fontId="2" fillId="33" borderId="78" xfId="0" applyNumberFormat="1" applyFont="1" applyFill="1" applyBorder="1" applyAlignment="1">
      <alignment horizontal="center" vertical="center" wrapText="1"/>
    </xf>
    <xf numFmtId="2" fontId="2" fillId="33" borderId="55" xfId="0" applyNumberFormat="1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 wrapText="1"/>
    </xf>
    <xf numFmtId="2" fontId="2" fillId="33" borderId="52" xfId="0" applyNumberFormat="1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wrapText="1"/>
    </xf>
    <xf numFmtId="0" fontId="2" fillId="33" borderId="83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2" fillId="33" borderId="38" xfId="59" applyFont="1" applyFill="1" applyBorder="1" applyAlignment="1">
      <alignment horizontal="center" vertical="center" wrapText="1"/>
      <protection/>
    </xf>
    <xf numFmtId="0" fontId="2" fillId="33" borderId="24" xfId="59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33" borderId="62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34" xfId="59" applyFont="1" applyFill="1" applyBorder="1" applyAlignment="1">
      <alignment horizontal="center" vertical="center" wrapText="1"/>
      <protection/>
    </xf>
    <xf numFmtId="0" fontId="2" fillId="33" borderId="11" xfId="59" applyFont="1" applyFill="1" applyBorder="1" applyAlignment="1">
      <alignment horizontal="center" vertical="center" wrapText="1"/>
      <protection/>
    </xf>
    <xf numFmtId="0" fontId="2" fillId="33" borderId="37" xfId="59" applyFont="1" applyFill="1" applyBorder="1" applyAlignment="1">
      <alignment horizontal="center" vertical="center" wrapText="1"/>
      <protection/>
    </xf>
    <xf numFmtId="0" fontId="2" fillId="33" borderId="17" xfId="59" applyFont="1" applyFill="1" applyBorder="1" applyAlignment="1">
      <alignment horizontal="center" vertical="center" wrapText="1"/>
      <protection/>
    </xf>
    <xf numFmtId="0" fontId="2" fillId="33" borderId="35" xfId="59" applyFont="1" applyFill="1" applyBorder="1" applyAlignment="1">
      <alignment horizontal="center" vertical="center" wrapText="1"/>
      <protection/>
    </xf>
    <xf numFmtId="0" fontId="2" fillId="33" borderId="20" xfId="59" applyFont="1" applyFill="1" applyBorder="1" applyAlignment="1">
      <alignment horizontal="center" vertical="center" wrapText="1"/>
      <protection/>
    </xf>
    <xf numFmtId="0" fontId="2" fillId="33" borderId="76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89" fillId="33" borderId="64" xfId="60" applyFont="1" applyFill="1" applyBorder="1" applyAlignment="1">
      <alignment horizontal="center"/>
      <protection/>
    </xf>
    <xf numFmtId="0" fontId="89" fillId="33" borderId="45" xfId="60" applyFont="1" applyFill="1" applyBorder="1" applyAlignment="1">
      <alignment horizontal="center"/>
      <protection/>
    </xf>
    <xf numFmtId="0" fontId="81" fillId="0" borderId="0" xfId="60" applyFont="1" applyAlignment="1">
      <alignment horizontal="center"/>
      <protection/>
    </xf>
    <xf numFmtId="0" fontId="89" fillId="33" borderId="75" xfId="60" applyFont="1" applyFill="1" applyBorder="1" applyAlignment="1">
      <alignment horizontal="center" vertical="center" wrapText="1"/>
      <protection/>
    </xf>
    <xf numFmtId="0" fontId="89" fillId="33" borderId="51" xfId="60" applyFont="1" applyFill="1" applyBorder="1" applyAlignment="1">
      <alignment horizontal="center" vertical="center" wrapText="1"/>
      <protection/>
    </xf>
    <xf numFmtId="0" fontId="89" fillId="33" borderId="62" xfId="60" applyFont="1" applyFill="1" applyBorder="1" applyAlignment="1">
      <alignment horizontal="center" vertical="center" wrapText="1"/>
      <protection/>
    </xf>
    <xf numFmtId="0" fontId="89" fillId="33" borderId="49" xfId="60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33" borderId="75" xfId="59" applyFont="1" applyFill="1" applyBorder="1" applyAlignment="1">
      <alignment horizontal="center" vertical="center" wrapText="1"/>
      <protection/>
    </xf>
    <xf numFmtId="0" fontId="2" fillId="33" borderId="15" xfId="59" applyFont="1" applyFill="1" applyBorder="1" applyAlignment="1">
      <alignment horizontal="center" vertical="center" wrapText="1"/>
      <protection/>
    </xf>
    <xf numFmtId="0" fontId="2" fillId="33" borderId="62" xfId="59" applyFont="1" applyFill="1" applyBorder="1" applyAlignment="1">
      <alignment horizontal="center" vertical="center" wrapText="1"/>
      <protection/>
    </xf>
    <xf numFmtId="0" fontId="2" fillId="33" borderId="12" xfId="59" applyFont="1" applyFill="1" applyBorder="1" applyAlignment="1">
      <alignment horizontal="center" vertical="center" wrapText="1"/>
      <protection/>
    </xf>
    <xf numFmtId="0" fontId="2" fillId="33" borderId="76" xfId="59" applyFont="1" applyFill="1" applyBorder="1" applyAlignment="1">
      <alignment horizontal="center" vertical="center" wrapText="1"/>
      <protection/>
    </xf>
    <xf numFmtId="0" fontId="2" fillId="33" borderId="13" xfId="59" applyFont="1" applyFill="1" applyBorder="1" applyAlignment="1">
      <alignment horizontal="center" vertical="center" wrapText="1"/>
      <protection/>
    </xf>
    <xf numFmtId="0" fontId="29" fillId="0" borderId="0" xfId="0" applyFont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49" xfId="0" applyFont="1" applyFill="1" applyBorder="1" applyAlignment="1">
      <alignment horizontal="center" vertical="center" wrapText="1"/>
    </xf>
    <xf numFmtId="0" fontId="21" fillId="33" borderId="36" xfId="0" applyFont="1" applyFill="1" applyBorder="1" applyAlignment="1">
      <alignment horizontal="center" vertical="center" wrapText="1"/>
    </xf>
    <xf numFmtId="0" fontId="21" fillId="33" borderId="5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1" fillId="33" borderId="40" xfId="0" applyFont="1" applyFill="1" applyBorder="1" applyAlignment="1">
      <alignment horizontal="center" vertical="center" wrapText="1"/>
    </xf>
    <xf numFmtId="0" fontId="21" fillId="33" borderId="48" xfId="0" applyFont="1" applyFill="1" applyBorder="1" applyAlignment="1">
      <alignment horizontal="center" vertical="center" wrapText="1"/>
    </xf>
    <xf numFmtId="0" fontId="21" fillId="33" borderId="72" xfId="0" applyFont="1" applyFill="1" applyBorder="1" applyAlignment="1">
      <alignment horizontal="center" vertical="center" wrapText="1"/>
    </xf>
    <xf numFmtId="0" fontId="17" fillId="33" borderId="28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0" fontId="18" fillId="33" borderId="38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7" fillId="33" borderId="37" xfId="0" applyFont="1" applyFill="1" applyBorder="1" applyAlignment="1">
      <alignment horizontal="center" vertical="center" wrapText="1"/>
    </xf>
    <xf numFmtId="0" fontId="17" fillId="33" borderId="34" xfId="0" applyFont="1" applyFill="1" applyBorder="1" applyAlignment="1">
      <alignment horizontal="center" vertical="center" wrapText="1"/>
    </xf>
    <xf numFmtId="0" fontId="17" fillId="33" borderId="35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86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14" fillId="0" borderId="0" xfId="0" applyFont="1" applyBorder="1" applyAlignment="1">
      <alignment horizontal="center" wrapText="1"/>
    </xf>
    <xf numFmtId="0" fontId="13" fillId="38" borderId="84" xfId="0" applyFont="1" applyFill="1" applyBorder="1" applyAlignment="1">
      <alignment horizontal="center" wrapText="1"/>
    </xf>
    <xf numFmtId="0" fontId="13" fillId="38" borderId="78" xfId="0" applyFont="1" applyFill="1" applyBorder="1" applyAlignment="1">
      <alignment horizontal="center" wrapText="1"/>
    </xf>
    <xf numFmtId="0" fontId="13" fillId="38" borderId="54" xfId="0" applyFont="1" applyFill="1" applyBorder="1" applyAlignment="1">
      <alignment horizontal="center" wrapText="1"/>
    </xf>
    <xf numFmtId="0" fontId="13" fillId="38" borderId="33" xfId="0" applyFont="1" applyFill="1" applyBorder="1" applyAlignment="1">
      <alignment horizontal="center" wrapText="1"/>
    </xf>
    <xf numFmtId="0" fontId="40" fillId="38" borderId="64" xfId="0" applyFont="1" applyFill="1" applyBorder="1" applyAlignment="1">
      <alignment horizontal="center" vertical="center" wrapText="1"/>
    </xf>
    <xf numFmtId="0" fontId="40" fillId="38" borderId="53" xfId="0" applyFont="1" applyFill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7" fillId="33" borderId="72" xfId="0" applyFont="1" applyFill="1" applyBorder="1" applyAlignment="1">
      <alignment horizontal="center" vertical="center" wrapText="1"/>
    </xf>
    <xf numFmtId="0" fontId="17" fillId="33" borderId="73" xfId="0" applyFont="1" applyFill="1" applyBorder="1" applyAlignment="1">
      <alignment horizontal="center" vertical="center" wrapText="1"/>
    </xf>
    <xf numFmtId="0" fontId="17" fillId="33" borderId="83" xfId="0" applyFont="1" applyFill="1" applyBorder="1" applyAlignment="1">
      <alignment horizontal="center" vertical="center" wrapText="1"/>
    </xf>
    <xf numFmtId="0" fontId="17" fillId="33" borderId="71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7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1" fillId="33" borderId="86" xfId="0" applyFont="1" applyFill="1" applyBorder="1" applyAlignment="1">
      <alignment horizontal="center"/>
    </xf>
    <xf numFmtId="0" fontId="2" fillId="33" borderId="8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7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2" fillId="32" borderId="0" xfId="0" applyFont="1" applyFill="1" applyBorder="1" applyAlignment="1">
      <alignment horizontal="center" vertical="center" wrapText="1"/>
    </xf>
    <xf numFmtId="0" fontId="2" fillId="33" borderId="88" xfId="0" applyFont="1" applyFill="1" applyBorder="1" applyAlignment="1">
      <alignment horizontal="center" wrapText="1" shrinkToFit="1"/>
    </xf>
    <xf numFmtId="0" fontId="2" fillId="33" borderId="89" xfId="0" applyFont="1" applyFill="1" applyBorder="1" applyAlignment="1">
      <alignment horizontal="center" wrapText="1" shrinkToFit="1"/>
    </xf>
    <xf numFmtId="0" fontId="2" fillId="33" borderId="87" xfId="0" applyFont="1" applyFill="1" applyBorder="1" applyAlignment="1">
      <alignment horizontal="center" vertical="center" wrapText="1" shrinkToFit="1"/>
    </xf>
    <xf numFmtId="0" fontId="2" fillId="33" borderId="48" xfId="0" applyFont="1" applyFill="1" applyBorder="1" applyAlignment="1">
      <alignment horizontal="center" vertical="center" wrapText="1" shrinkToFit="1"/>
    </xf>
    <xf numFmtId="0" fontId="2" fillId="33" borderId="76" xfId="0" applyFont="1" applyFill="1" applyBorder="1" applyAlignment="1">
      <alignment horizontal="center" vertical="center" wrapText="1"/>
    </xf>
    <xf numFmtId="0" fontId="2" fillId="33" borderId="90" xfId="0" applyFont="1" applyFill="1" applyBorder="1" applyAlignment="1">
      <alignment horizontal="center" wrapText="1" shrinkToFit="1"/>
    </xf>
    <xf numFmtId="0" fontId="2" fillId="33" borderId="91" xfId="0" applyFont="1" applyFill="1" applyBorder="1" applyAlignment="1">
      <alignment horizontal="center" wrapText="1" shrinkToFit="1"/>
    </xf>
    <xf numFmtId="0" fontId="15" fillId="0" borderId="75" xfId="0" applyFont="1" applyFill="1" applyBorder="1" applyAlignment="1" applyProtection="1">
      <alignment horizontal="center" vertical="center"/>
      <protection/>
    </xf>
    <xf numFmtId="0" fontId="15" fillId="0" borderId="85" xfId="0" applyFont="1" applyFill="1" applyBorder="1" applyAlignment="1" applyProtection="1">
      <alignment horizontal="center" vertical="center"/>
      <protection/>
    </xf>
    <xf numFmtId="0" fontId="15" fillId="0" borderId="51" xfId="0" applyFont="1" applyFill="1" applyBorder="1" applyAlignment="1" applyProtection="1">
      <alignment horizontal="center" vertical="center"/>
      <protection/>
    </xf>
    <xf numFmtId="0" fontId="83" fillId="0" borderId="67" xfId="0" applyFont="1" applyBorder="1" applyAlignment="1">
      <alignment horizontal="right"/>
    </xf>
    <xf numFmtId="0" fontId="83" fillId="0" borderId="31" xfId="0" applyFont="1" applyBorder="1" applyAlignment="1">
      <alignment horizontal="right"/>
    </xf>
    <xf numFmtId="0" fontId="83" fillId="0" borderId="0" xfId="0" applyFont="1" applyFill="1" applyAlignment="1" applyProtection="1">
      <alignment horizontal="center"/>
      <protection/>
    </xf>
    <xf numFmtId="0" fontId="15" fillId="0" borderId="62" xfId="0" applyFont="1" applyBorder="1" applyAlignment="1" applyProtection="1">
      <alignment horizontal="center" vertical="top" wrapText="1"/>
      <protection locked="0"/>
    </xf>
    <xf numFmtId="0" fontId="15" fillId="0" borderId="60" xfId="0" applyFont="1" applyBorder="1" applyAlignment="1" applyProtection="1">
      <alignment horizontal="center" vertical="top" wrapText="1"/>
      <protection locked="0"/>
    </xf>
    <xf numFmtId="0" fontId="15" fillId="0" borderId="49" xfId="0" applyFont="1" applyBorder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3" borderId="10" xfId="59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68" xfId="0" applyFont="1" applyBorder="1" applyAlignment="1">
      <alignment/>
    </xf>
    <xf numFmtId="0" fontId="3" fillId="0" borderId="42" xfId="0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22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7010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1447800</xdr:colOff>
      <xdr:row>22</xdr:row>
      <xdr:rowOff>333375</xdr:rowOff>
    </xdr:from>
    <xdr:ext cx="6667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2667000" y="7010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1447800</xdr:colOff>
      <xdr:row>22</xdr:row>
      <xdr:rowOff>333375</xdr:rowOff>
    </xdr:from>
    <xdr:ext cx="666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2667000" y="7010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1447800</xdr:colOff>
      <xdr:row>22</xdr:row>
      <xdr:rowOff>333375</xdr:rowOff>
    </xdr:from>
    <xdr:ext cx="66675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2667000" y="7010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G148"/>
  <sheetViews>
    <sheetView showGridLines="0" zoomScale="70" zoomScaleNormal="70" zoomScalePageLayoutView="0" workbookViewId="0" topLeftCell="A1">
      <selection activeCell="B2" sqref="B2"/>
    </sheetView>
  </sheetViews>
  <sheetFormatPr defaultColWidth="9.140625" defaultRowHeight="12.75"/>
  <cols>
    <col min="1" max="1" width="9.140625" style="6" customWidth="1"/>
    <col min="2" max="2" width="25.7109375" style="6" customWidth="1"/>
    <col min="3" max="3" width="95.57421875" style="6" customWidth="1"/>
    <col min="4" max="4" width="9.8515625" style="6" customWidth="1"/>
    <col min="5" max="6" width="25.7109375" style="6" customWidth="1"/>
    <col min="7" max="16384" width="9.140625" style="6" customWidth="1"/>
  </cols>
  <sheetData>
    <row r="1" ht="15.75">
      <c r="F1" s="408" t="s">
        <v>733</v>
      </c>
    </row>
    <row r="2" ht="18.75">
      <c r="B2" s="338" t="s">
        <v>778</v>
      </c>
    </row>
    <row r="3" spans="2:6" ht="30" customHeight="1">
      <c r="B3" s="773" t="s">
        <v>791</v>
      </c>
      <c r="C3" s="773"/>
      <c r="D3" s="773"/>
      <c r="E3" s="773"/>
      <c r="F3" s="773"/>
    </row>
    <row r="4" spans="2:6" ht="26.25" customHeight="1" thickBot="1">
      <c r="B4" s="383"/>
      <c r="C4" s="384"/>
      <c r="D4" s="384"/>
      <c r="F4" s="408" t="s">
        <v>517</v>
      </c>
    </row>
    <row r="5" spans="2:6" s="385" customFormat="1" ht="30" customHeight="1">
      <c r="B5" s="774" t="s">
        <v>609</v>
      </c>
      <c r="C5" s="776" t="s">
        <v>617</v>
      </c>
      <c r="D5" s="778" t="s">
        <v>45</v>
      </c>
      <c r="E5" s="780" t="s">
        <v>792</v>
      </c>
      <c r="F5" s="778" t="s">
        <v>793</v>
      </c>
    </row>
    <row r="6" spans="2:7" s="386" customFormat="1" ht="33" customHeight="1" thickBot="1">
      <c r="B6" s="775"/>
      <c r="C6" s="777"/>
      <c r="D6" s="779"/>
      <c r="E6" s="781"/>
      <c r="F6" s="782"/>
      <c r="G6" s="396"/>
    </row>
    <row r="7" spans="2:7" s="387" customFormat="1" ht="34.5" customHeight="1">
      <c r="B7" s="375"/>
      <c r="C7" s="376" t="s">
        <v>104</v>
      </c>
      <c r="D7" s="404"/>
      <c r="E7" s="391"/>
      <c r="F7" s="392"/>
      <c r="G7" s="397"/>
    </row>
    <row r="8" spans="2:7" s="387" customFormat="1" ht="34.5" customHeight="1">
      <c r="B8" s="377">
        <v>0</v>
      </c>
      <c r="C8" s="28" t="s">
        <v>135</v>
      </c>
      <c r="D8" s="405" t="s">
        <v>645</v>
      </c>
      <c r="E8" s="390"/>
      <c r="F8" s="393"/>
      <c r="G8" s="397"/>
    </row>
    <row r="9" spans="2:7" s="387" customFormat="1" ht="34.5" customHeight="1">
      <c r="B9" s="377"/>
      <c r="C9" s="28" t="s">
        <v>514</v>
      </c>
      <c r="D9" s="405" t="s">
        <v>646</v>
      </c>
      <c r="E9" s="393">
        <f>E10+E17</f>
        <v>62307</v>
      </c>
      <c r="F9" s="393">
        <f>F10+F17</f>
        <v>60220</v>
      </c>
      <c r="G9" s="397"/>
    </row>
    <row r="10" spans="2:7" s="387" customFormat="1" ht="34.5" customHeight="1">
      <c r="B10" s="377">
        <v>1</v>
      </c>
      <c r="C10" s="28" t="s">
        <v>300</v>
      </c>
      <c r="D10" s="405" t="s">
        <v>647</v>
      </c>
      <c r="E10" s="393">
        <f>E12</f>
        <v>66</v>
      </c>
      <c r="F10" s="393">
        <f>F12</f>
        <v>66</v>
      </c>
      <c r="G10" s="397"/>
    </row>
    <row r="11" spans="2:7" s="387" customFormat="1" ht="34.5" customHeight="1">
      <c r="B11" s="377" t="s">
        <v>301</v>
      </c>
      <c r="C11" s="29" t="s">
        <v>302</v>
      </c>
      <c r="D11" s="405" t="s">
        <v>648</v>
      </c>
      <c r="E11" s="393"/>
      <c r="F11" s="393"/>
      <c r="G11" s="397"/>
    </row>
    <row r="12" spans="2:7" s="387" customFormat="1" ht="34.5" customHeight="1">
      <c r="B12" s="377" t="s">
        <v>303</v>
      </c>
      <c r="C12" s="29" t="s">
        <v>304</v>
      </c>
      <c r="D12" s="405" t="s">
        <v>649</v>
      </c>
      <c r="E12" s="393">
        <v>66</v>
      </c>
      <c r="F12" s="393">
        <v>66</v>
      </c>
      <c r="G12" s="397"/>
    </row>
    <row r="13" spans="2:7" s="387" customFormat="1" ht="34.5" customHeight="1">
      <c r="B13" s="377" t="s">
        <v>305</v>
      </c>
      <c r="C13" s="29" t="s">
        <v>136</v>
      </c>
      <c r="D13" s="405" t="s">
        <v>650</v>
      </c>
      <c r="E13" s="393"/>
      <c r="F13" s="393"/>
      <c r="G13" s="397"/>
    </row>
    <row r="14" spans="2:7" s="387" customFormat="1" ht="34.5" customHeight="1">
      <c r="B14" s="378" t="s">
        <v>306</v>
      </c>
      <c r="C14" s="29" t="s">
        <v>137</v>
      </c>
      <c r="D14" s="405" t="s">
        <v>651</v>
      </c>
      <c r="E14" s="393"/>
      <c r="F14" s="393"/>
      <c r="G14" s="397"/>
    </row>
    <row r="15" spans="2:7" s="387" customFormat="1" ht="34.5" customHeight="1">
      <c r="B15" s="378" t="s">
        <v>307</v>
      </c>
      <c r="C15" s="29" t="s">
        <v>138</v>
      </c>
      <c r="D15" s="405" t="s">
        <v>652</v>
      </c>
      <c r="E15" s="393"/>
      <c r="F15" s="393"/>
      <c r="G15" s="397"/>
    </row>
    <row r="16" spans="2:7" s="387" customFormat="1" ht="34.5" customHeight="1">
      <c r="B16" s="378" t="s">
        <v>308</v>
      </c>
      <c r="C16" s="29" t="s">
        <v>139</v>
      </c>
      <c r="D16" s="405" t="s">
        <v>653</v>
      </c>
      <c r="E16" s="393"/>
      <c r="F16" s="393"/>
      <c r="G16" s="397"/>
    </row>
    <row r="17" spans="2:7" s="387" customFormat="1" ht="34.5" customHeight="1">
      <c r="B17" s="379">
        <v>2</v>
      </c>
      <c r="C17" s="28" t="s">
        <v>309</v>
      </c>
      <c r="D17" s="405" t="s">
        <v>654</v>
      </c>
      <c r="E17" s="393">
        <f>E18+E19+E20</f>
        <v>62241</v>
      </c>
      <c r="F17" s="393">
        <f>F18+F19+F20+F25</f>
        <v>60154</v>
      </c>
      <c r="G17" s="397"/>
    </row>
    <row r="18" spans="2:7" s="387" customFormat="1" ht="34.5" customHeight="1">
      <c r="B18" s="377" t="s">
        <v>310</v>
      </c>
      <c r="C18" s="29" t="s">
        <v>140</v>
      </c>
      <c r="D18" s="405" t="s">
        <v>655</v>
      </c>
      <c r="E18" s="393">
        <v>2321</v>
      </c>
      <c r="F18" s="393">
        <v>2321</v>
      </c>
      <c r="G18" s="397"/>
    </row>
    <row r="19" spans="2:7" s="387" customFormat="1" ht="34.5" customHeight="1">
      <c r="B19" s="378" t="s">
        <v>311</v>
      </c>
      <c r="C19" s="29" t="s">
        <v>141</v>
      </c>
      <c r="D19" s="405" t="s">
        <v>656</v>
      </c>
      <c r="E19" s="393">
        <v>27920</v>
      </c>
      <c r="F19" s="393">
        <v>27962</v>
      </c>
      <c r="G19" s="397"/>
    </row>
    <row r="20" spans="2:7" s="387" customFormat="1" ht="34.5" customHeight="1">
      <c r="B20" s="377" t="s">
        <v>312</v>
      </c>
      <c r="C20" s="29" t="s">
        <v>142</v>
      </c>
      <c r="D20" s="405" t="s">
        <v>657</v>
      </c>
      <c r="E20" s="393">
        <v>32000</v>
      </c>
      <c r="F20" s="393">
        <v>27301</v>
      </c>
      <c r="G20" s="397"/>
    </row>
    <row r="21" spans="2:7" s="387" customFormat="1" ht="34.5" customHeight="1">
      <c r="B21" s="377" t="s">
        <v>313</v>
      </c>
      <c r="C21" s="29" t="s">
        <v>143</v>
      </c>
      <c r="D21" s="405" t="s">
        <v>658</v>
      </c>
      <c r="E21" s="393"/>
      <c r="F21" s="393"/>
      <c r="G21" s="397"/>
    </row>
    <row r="22" spans="2:7" s="387" customFormat="1" ht="34.5" customHeight="1">
      <c r="B22" s="377" t="s">
        <v>314</v>
      </c>
      <c r="C22" s="29" t="s">
        <v>144</v>
      </c>
      <c r="D22" s="405" t="s">
        <v>659</v>
      </c>
      <c r="E22" s="393"/>
      <c r="F22" s="393"/>
      <c r="G22" s="397"/>
    </row>
    <row r="23" spans="2:7" s="387" customFormat="1" ht="34.5" customHeight="1">
      <c r="B23" s="377" t="s">
        <v>315</v>
      </c>
      <c r="C23" s="29" t="s">
        <v>316</v>
      </c>
      <c r="D23" s="405" t="s">
        <v>660</v>
      </c>
      <c r="E23" s="393"/>
      <c r="F23" s="393"/>
      <c r="G23" s="397"/>
    </row>
    <row r="24" spans="2:7" s="387" customFormat="1" ht="34.5" customHeight="1">
      <c r="B24" s="377" t="s">
        <v>317</v>
      </c>
      <c r="C24" s="29" t="s">
        <v>318</v>
      </c>
      <c r="D24" s="405" t="s">
        <v>661</v>
      </c>
      <c r="E24" s="393"/>
      <c r="F24" s="393"/>
      <c r="G24" s="397"/>
    </row>
    <row r="25" spans="2:7" s="387" customFormat="1" ht="34.5" customHeight="1">
      <c r="B25" s="377" t="s">
        <v>319</v>
      </c>
      <c r="C25" s="29" t="s">
        <v>145</v>
      </c>
      <c r="D25" s="405" t="s">
        <v>662</v>
      </c>
      <c r="E25" s="393"/>
      <c r="F25" s="393">
        <v>2570</v>
      </c>
      <c r="G25" s="397"/>
    </row>
    <row r="26" spans="2:7" s="387" customFormat="1" ht="34.5" customHeight="1">
      <c r="B26" s="379">
        <v>3</v>
      </c>
      <c r="C26" s="28" t="s">
        <v>320</v>
      </c>
      <c r="D26" s="405" t="s">
        <v>663</v>
      </c>
      <c r="E26" s="393"/>
      <c r="F26" s="393"/>
      <c r="G26" s="397"/>
    </row>
    <row r="27" spans="2:7" s="387" customFormat="1" ht="34.5" customHeight="1">
      <c r="B27" s="377" t="s">
        <v>321</v>
      </c>
      <c r="C27" s="29" t="s">
        <v>146</v>
      </c>
      <c r="D27" s="405" t="s">
        <v>664</v>
      </c>
      <c r="E27" s="393"/>
      <c r="F27" s="393"/>
      <c r="G27" s="397"/>
    </row>
    <row r="28" spans="2:7" s="387" customFormat="1" ht="34.5" customHeight="1">
      <c r="B28" s="378" t="s">
        <v>322</v>
      </c>
      <c r="C28" s="29" t="s">
        <v>147</v>
      </c>
      <c r="D28" s="405" t="s">
        <v>665</v>
      </c>
      <c r="E28" s="393"/>
      <c r="F28" s="393"/>
      <c r="G28" s="397"/>
    </row>
    <row r="29" spans="2:7" s="387" customFormat="1" ht="34.5" customHeight="1">
      <c r="B29" s="378" t="s">
        <v>323</v>
      </c>
      <c r="C29" s="29" t="s">
        <v>148</v>
      </c>
      <c r="D29" s="405" t="s">
        <v>666</v>
      </c>
      <c r="E29" s="393"/>
      <c r="F29" s="393"/>
      <c r="G29" s="397"/>
    </row>
    <row r="30" spans="2:7" s="387" customFormat="1" ht="34.5" customHeight="1">
      <c r="B30" s="378" t="s">
        <v>324</v>
      </c>
      <c r="C30" s="29" t="s">
        <v>149</v>
      </c>
      <c r="D30" s="405" t="s">
        <v>667</v>
      </c>
      <c r="E30" s="393"/>
      <c r="F30" s="393"/>
      <c r="G30" s="397"/>
    </row>
    <row r="31" spans="2:7" s="387" customFormat="1" ht="34.5" customHeight="1">
      <c r="B31" s="380" t="s">
        <v>325</v>
      </c>
      <c r="C31" s="28" t="s">
        <v>326</v>
      </c>
      <c r="D31" s="405" t="s">
        <v>668</v>
      </c>
      <c r="E31" s="393"/>
      <c r="F31" s="393"/>
      <c r="G31" s="397"/>
    </row>
    <row r="32" spans="2:7" s="387" customFormat="1" ht="34.5" customHeight="1">
      <c r="B32" s="378" t="s">
        <v>327</v>
      </c>
      <c r="C32" s="29" t="s">
        <v>150</v>
      </c>
      <c r="D32" s="405" t="s">
        <v>669</v>
      </c>
      <c r="E32" s="393"/>
      <c r="F32" s="393"/>
      <c r="G32" s="397"/>
    </row>
    <row r="33" spans="2:7" s="387" customFormat="1" ht="34.5" customHeight="1">
      <c r="B33" s="378" t="s">
        <v>328</v>
      </c>
      <c r="C33" s="29" t="s">
        <v>329</v>
      </c>
      <c r="D33" s="405" t="s">
        <v>670</v>
      </c>
      <c r="E33" s="393"/>
      <c r="F33" s="393"/>
      <c r="G33" s="397"/>
    </row>
    <row r="34" spans="2:7" s="387" customFormat="1" ht="34.5" customHeight="1">
      <c r="B34" s="378" t="s">
        <v>330</v>
      </c>
      <c r="C34" s="29" t="s">
        <v>331</v>
      </c>
      <c r="D34" s="405" t="s">
        <v>671</v>
      </c>
      <c r="E34" s="393"/>
      <c r="F34" s="393"/>
      <c r="G34" s="397"/>
    </row>
    <row r="35" spans="2:7" s="387" customFormat="1" ht="34.5" customHeight="1">
      <c r="B35" s="378" t="s">
        <v>332</v>
      </c>
      <c r="C35" s="29" t="s">
        <v>333</v>
      </c>
      <c r="D35" s="405" t="s">
        <v>672</v>
      </c>
      <c r="E35" s="393"/>
      <c r="F35" s="393"/>
      <c r="G35" s="397"/>
    </row>
    <row r="36" spans="2:7" s="387" customFormat="1" ht="34.5" customHeight="1">
      <c r="B36" s="378" t="s">
        <v>332</v>
      </c>
      <c r="C36" s="29" t="s">
        <v>334</v>
      </c>
      <c r="D36" s="405" t="s">
        <v>673</v>
      </c>
      <c r="E36" s="393"/>
      <c r="F36" s="393"/>
      <c r="G36" s="397"/>
    </row>
    <row r="37" spans="2:7" s="387" customFormat="1" ht="34.5" customHeight="1">
      <c r="B37" s="378" t="s">
        <v>335</v>
      </c>
      <c r="C37" s="29" t="s">
        <v>336</v>
      </c>
      <c r="D37" s="405" t="s">
        <v>674</v>
      </c>
      <c r="E37" s="393"/>
      <c r="F37" s="393"/>
      <c r="G37" s="397"/>
    </row>
    <row r="38" spans="2:7" s="387" customFormat="1" ht="34.5" customHeight="1">
      <c r="B38" s="378" t="s">
        <v>335</v>
      </c>
      <c r="C38" s="29" t="s">
        <v>337</v>
      </c>
      <c r="D38" s="405" t="s">
        <v>675</v>
      </c>
      <c r="E38" s="393"/>
      <c r="F38" s="393"/>
      <c r="G38" s="397"/>
    </row>
    <row r="39" spans="2:7" s="387" customFormat="1" ht="34.5" customHeight="1">
      <c r="B39" s="378" t="s">
        <v>338</v>
      </c>
      <c r="C39" s="29" t="s">
        <v>339</v>
      </c>
      <c r="D39" s="405" t="s">
        <v>676</v>
      </c>
      <c r="E39" s="393"/>
      <c r="F39" s="393"/>
      <c r="G39" s="397"/>
    </row>
    <row r="40" spans="2:7" s="387" customFormat="1" ht="34.5" customHeight="1">
      <c r="B40" s="378" t="s">
        <v>340</v>
      </c>
      <c r="C40" s="29" t="s">
        <v>341</v>
      </c>
      <c r="D40" s="405" t="s">
        <v>677</v>
      </c>
      <c r="E40" s="393"/>
      <c r="F40" s="393"/>
      <c r="G40" s="397"/>
    </row>
    <row r="41" spans="2:7" s="387" customFormat="1" ht="34.5" customHeight="1">
      <c r="B41" s="380">
        <v>5</v>
      </c>
      <c r="C41" s="28" t="s">
        <v>342</v>
      </c>
      <c r="D41" s="405" t="s">
        <v>678</v>
      </c>
      <c r="E41" s="393"/>
      <c r="F41" s="393"/>
      <c r="G41" s="397"/>
    </row>
    <row r="42" spans="2:7" s="387" customFormat="1" ht="34.5" customHeight="1">
      <c r="B42" s="378" t="s">
        <v>343</v>
      </c>
      <c r="C42" s="29" t="s">
        <v>344</v>
      </c>
      <c r="D42" s="405" t="s">
        <v>679</v>
      </c>
      <c r="E42" s="393"/>
      <c r="F42" s="393"/>
      <c r="G42" s="397"/>
    </row>
    <row r="43" spans="2:7" s="387" customFormat="1" ht="34.5" customHeight="1">
      <c r="B43" s="378" t="s">
        <v>345</v>
      </c>
      <c r="C43" s="29" t="s">
        <v>346</v>
      </c>
      <c r="D43" s="405" t="s">
        <v>680</v>
      </c>
      <c r="E43" s="393"/>
      <c r="F43" s="393"/>
      <c r="G43" s="397"/>
    </row>
    <row r="44" spans="2:7" s="387" customFormat="1" ht="34.5" customHeight="1">
      <c r="B44" s="378" t="s">
        <v>347</v>
      </c>
      <c r="C44" s="29" t="s">
        <v>348</v>
      </c>
      <c r="D44" s="405" t="s">
        <v>681</v>
      </c>
      <c r="E44" s="393"/>
      <c r="F44" s="393"/>
      <c r="G44" s="397"/>
    </row>
    <row r="45" spans="2:7" s="387" customFormat="1" ht="34.5" customHeight="1">
      <c r="B45" s="378" t="s">
        <v>618</v>
      </c>
      <c r="C45" s="29" t="s">
        <v>349</v>
      </c>
      <c r="D45" s="405" t="s">
        <v>682</v>
      </c>
      <c r="E45" s="393"/>
      <c r="F45" s="393"/>
      <c r="G45" s="397"/>
    </row>
    <row r="46" spans="2:7" s="387" customFormat="1" ht="34.5" customHeight="1">
      <c r="B46" s="378" t="s">
        <v>350</v>
      </c>
      <c r="C46" s="29" t="s">
        <v>351</v>
      </c>
      <c r="D46" s="405" t="s">
        <v>683</v>
      </c>
      <c r="E46" s="393"/>
      <c r="F46" s="393"/>
      <c r="G46" s="397"/>
    </row>
    <row r="47" spans="2:7" s="387" customFormat="1" ht="34.5" customHeight="1">
      <c r="B47" s="378" t="s">
        <v>352</v>
      </c>
      <c r="C47" s="29" t="s">
        <v>353</v>
      </c>
      <c r="D47" s="405" t="s">
        <v>684</v>
      </c>
      <c r="E47" s="393"/>
      <c r="F47" s="393"/>
      <c r="G47" s="397"/>
    </row>
    <row r="48" spans="2:7" s="387" customFormat="1" ht="34.5" customHeight="1">
      <c r="B48" s="378" t="s">
        <v>354</v>
      </c>
      <c r="C48" s="29" t="s">
        <v>355</v>
      </c>
      <c r="D48" s="405" t="s">
        <v>685</v>
      </c>
      <c r="E48" s="393"/>
      <c r="F48" s="393"/>
      <c r="G48" s="397"/>
    </row>
    <row r="49" spans="2:7" s="387" customFormat="1" ht="34.5" customHeight="1">
      <c r="B49" s="380">
        <v>288</v>
      </c>
      <c r="C49" s="28" t="s">
        <v>151</v>
      </c>
      <c r="D49" s="405" t="s">
        <v>686</v>
      </c>
      <c r="E49" s="393">
        <v>808</v>
      </c>
      <c r="F49" s="393">
        <v>0</v>
      </c>
      <c r="G49" s="397"/>
    </row>
    <row r="50" spans="2:7" s="387" customFormat="1" ht="34.5" customHeight="1">
      <c r="B50" s="380"/>
      <c r="C50" s="28" t="s">
        <v>356</v>
      </c>
      <c r="D50" s="405" t="s">
        <v>687</v>
      </c>
      <c r="E50" s="393">
        <f>E51+E58+E67+E75+E76+E77</f>
        <v>38975</v>
      </c>
      <c r="F50" s="393">
        <f>F51+F58+F67+F75+F76+F77</f>
        <v>33035</v>
      </c>
      <c r="G50" s="397"/>
    </row>
    <row r="51" spans="2:7" s="387" customFormat="1" ht="34.5" customHeight="1">
      <c r="B51" s="380" t="s">
        <v>152</v>
      </c>
      <c r="C51" s="28" t="s">
        <v>357</v>
      </c>
      <c r="D51" s="405" t="s">
        <v>688</v>
      </c>
      <c r="E51" s="393">
        <f>2000</f>
        <v>2000</v>
      </c>
      <c r="F51" s="393">
        <f>F52+F57</f>
        <v>2095</v>
      </c>
      <c r="G51" s="397"/>
    </row>
    <row r="52" spans="2:7" s="387" customFormat="1" ht="34.5" customHeight="1">
      <c r="B52" s="378">
        <v>10</v>
      </c>
      <c r="C52" s="29" t="s">
        <v>358</v>
      </c>
      <c r="D52" s="405" t="s">
        <v>689</v>
      </c>
      <c r="E52" s="393">
        <v>2000</v>
      </c>
      <c r="F52" s="393">
        <v>2000</v>
      </c>
      <c r="G52" s="397"/>
    </row>
    <row r="53" spans="2:7" s="387" customFormat="1" ht="34.5" customHeight="1">
      <c r="B53" s="378">
        <v>11</v>
      </c>
      <c r="C53" s="29" t="s">
        <v>153</v>
      </c>
      <c r="D53" s="405" t="s">
        <v>690</v>
      </c>
      <c r="E53" s="393"/>
      <c r="F53" s="393"/>
      <c r="G53" s="397"/>
    </row>
    <row r="54" spans="2:7" s="387" customFormat="1" ht="34.5" customHeight="1">
      <c r="B54" s="378">
        <v>12</v>
      </c>
      <c r="C54" s="29" t="s">
        <v>154</v>
      </c>
      <c r="D54" s="405" t="s">
        <v>691</v>
      </c>
      <c r="E54" s="393"/>
      <c r="F54" s="393"/>
      <c r="G54" s="397"/>
    </row>
    <row r="55" spans="2:7" s="387" customFormat="1" ht="34.5" customHeight="1">
      <c r="B55" s="378">
        <v>13</v>
      </c>
      <c r="C55" s="29" t="s">
        <v>156</v>
      </c>
      <c r="D55" s="405" t="s">
        <v>692</v>
      </c>
      <c r="E55" s="393"/>
      <c r="F55" s="393"/>
      <c r="G55" s="397"/>
    </row>
    <row r="56" spans="2:7" s="387" customFormat="1" ht="34.5" customHeight="1">
      <c r="B56" s="378">
        <v>14</v>
      </c>
      <c r="C56" s="29" t="s">
        <v>359</v>
      </c>
      <c r="D56" s="405" t="s">
        <v>693</v>
      </c>
      <c r="E56" s="393"/>
      <c r="F56" s="393"/>
      <c r="G56" s="397"/>
    </row>
    <row r="57" spans="2:7" s="387" customFormat="1" ht="34.5" customHeight="1">
      <c r="B57" s="378">
        <v>15</v>
      </c>
      <c r="C57" s="27" t="s">
        <v>158</v>
      </c>
      <c r="D57" s="405" t="s">
        <v>694</v>
      </c>
      <c r="E57" s="393"/>
      <c r="F57" s="393">
        <v>95</v>
      </c>
      <c r="G57" s="397"/>
    </row>
    <row r="58" spans="2:7" s="387" customFormat="1" ht="34.5" customHeight="1">
      <c r="B58" s="380"/>
      <c r="C58" s="28" t="s">
        <v>360</v>
      </c>
      <c r="D58" s="405" t="s">
        <v>695</v>
      </c>
      <c r="E58" s="393">
        <f>E63</f>
        <v>27000</v>
      </c>
      <c r="F58" s="393">
        <f>F63</f>
        <v>24000</v>
      </c>
      <c r="G58" s="397"/>
    </row>
    <row r="59" spans="2:7" s="388" customFormat="1" ht="34.5" customHeight="1">
      <c r="B59" s="378" t="s">
        <v>361</v>
      </c>
      <c r="C59" s="29" t="s">
        <v>362</v>
      </c>
      <c r="D59" s="405" t="s">
        <v>696</v>
      </c>
      <c r="E59" s="394"/>
      <c r="F59" s="394"/>
      <c r="G59" s="398"/>
    </row>
    <row r="60" spans="2:7" s="388" customFormat="1" ht="34.5" customHeight="1">
      <c r="B60" s="378" t="s">
        <v>363</v>
      </c>
      <c r="C60" s="29" t="s">
        <v>364</v>
      </c>
      <c r="D60" s="405" t="s">
        <v>697</v>
      </c>
      <c r="E60" s="394"/>
      <c r="F60" s="394"/>
      <c r="G60" s="398"/>
    </row>
    <row r="61" spans="2:7" s="387" customFormat="1" ht="34.5" customHeight="1">
      <c r="B61" s="378" t="s">
        <v>365</v>
      </c>
      <c r="C61" s="29" t="s">
        <v>366</v>
      </c>
      <c r="D61" s="405" t="s">
        <v>698</v>
      </c>
      <c r="E61" s="393"/>
      <c r="F61" s="393"/>
      <c r="G61" s="397"/>
    </row>
    <row r="62" spans="2:7" s="388" customFormat="1" ht="34.5" customHeight="1">
      <c r="B62" s="378" t="s">
        <v>367</v>
      </c>
      <c r="C62" s="29" t="s">
        <v>368</v>
      </c>
      <c r="D62" s="405" t="s">
        <v>699</v>
      </c>
      <c r="E62" s="394"/>
      <c r="F62" s="394"/>
      <c r="G62" s="398"/>
    </row>
    <row r="63" spans="2:7" ht="34.5" customHeight="1">
      <c r="B63" s="378" t="s">
        <v>369</v>
      </c>
      <c r="C63" s="29" t="s">
        <v>370</v>
      </c>
      <c r="D63" s="405" t="s">
        <v>700</v>
      </c>
      <c r="E63" s="395">
        <v>27000</v>
      </c>
      <c r="F63" s="395">
        <v>24000</v>
      </c>
      <c r="G63" s="399"/>
    </row>
    <row r="64" spans="2:7" ht="34.5" customHeight="1">
      <c r="B64" s="378" t="s">
        <v>371</v>
      </c>
      <c r="C64" s="29" t="s">
        <v>372</v>
      </c>
      <c r="D64" s="405" t="s">
        <v>701</v>
      </c>
      <c r="E64" s="395"/>
      <c r="F64" s="395"/>
      <c r="G64" s="399"/>
    </row>
    <row r="65" spans="2:7" ht="34.5" customHeight="1">
      <c r="B65" s="378" t="s">
        <v>373</v>
      </c>
      <c r="C65" s="29" t="s">
        <v>374</v>
      </c>
      <c r="D65" s="405" t="s">
        <v>702</v>
      </c>
      <c r="E65" s="395"/>
      <c r="F65" s="395"/>
      <c r="G65" s="399"/>
    </row>
    <row r="66" spans="2:7" ht="34.5" customHeight="1">
      <c r="B66" s="380">
        <v>21</v>
      </c>
      <c r="C66" s="28" t="s">
        <v>375</v>
      </c>
      <c r="D66" s="405" t="s">
        <v>703</v>
      </c>
      <c r="E66" s="395"/>
      <c r="F66" s="395"/>
      <c r="G66" s="399"/>
    </row>
    <row r="67" spans="2:7" ht="34.5" customHeight="1">
      <c r="B67" s="380">
        <v>22</v>
      </c>
      <c r="C67" s="28" t="s">
        <v>376</v>
      </c>
      <c r="D67" s="405" t="s">
        <v>704</v>
      </c>
      <c r="E67" s="395">
        <v>900</v>
      </c>
      <c r="F67" s="395">
        <v>800</v>
      </c>
      <c r="G67" s="399"/>
    </row>
    <row r="68" spans="2:7" ht="34.5" customHeight="1">
      <c r="B68" s="380">
        <v>236</v>
      </c>
      <c r="C68" s="28" t="s">
        <v>377</v>
      </c>
      <c r="D68" s="405" t="s">
        <v>705</v>
      </c>
      <c r="E68" s="395"/>
      <c r="F68" s="395"/>
      <c r="G68" s="399"/>
    </row>
    <row r="69" spans="2:7" ht="34.5" customHeight="1">
      <c r="B69" s="380" t="s">
        <v>378</v>
      </c>
      <c r="C69" s="28" t="s">
        <v>379</v>
      </c>
      <c r="D69" s="405" t="s">
        <v>706</v>
      </c>
      <c r="E69" s="395"/>
      <c r="F69" s="395"/>
      <c r="G69" s="399"/>
    </row>
    <row r="70" spans="2:7" ht="34.5" customHeight="1">
      <c r="B70" s="378" t="s">
        <v>380</v>
      </c>
      <c r="C70" s="29" t="s">
        <v>381</v>
      </c>
      <c r="D70" s="405" t="s">
        <v>707</v>
      </c>
      <c r="E70" s="395"/>
      <c r="F70" s="395"/>
      <c r="G70" s="399"/>
    </row>
    <row r="71" spans="2:7" ht="34.5" customHeight="1">
      <c r="B71" s="378" t="s">
        <v>382</v>
      </c>
      <c r="C71" s="29" t="s">
        <v>383</v>
      </c>
      <c r="D71" s="405" t="s">
        <v>708</v>
      </c>
      <c r="E71" s="395"/>
      <c r="F71" s="395"/>
      <c r="G71" s="399"/>
    </row>
    <row r="72" spans="2:7" ht="34.5" customHeight="1">
      <c r="B72" s="378" t="s">
        <v>384</v>
      </c>
      <c r="C72" s="29" t="s">
        <v>385</v>
      </c>
      <c r="D72" s="405" t="s">
        <v>709</v>
      </c>
      <c r="E72" s="395"/>
      <c r="F72" s="395"/>
      <c r="G72" s="399"/>
    </row>
    <row r="73" spans="2:7" ht="34.5" customHeight="1">
      <c r="B73" s="378" t="s">
        <v>386</v>
      </c>
      <c r="C73" s="29" t="s">
        <v>387</v>
      </c>
      <c r="D73" s="405" t="s">
        <v>710</v>
      </c>
      <c r="E73" s="395"/>
      <c r="F73" s="395"/>
      <c r="G73" s="399"/>
    </row>
    <row r="74" spans="2:7" ht="34.5" customHeight="1">
      <c r="B74" s="378" t="s">
        <v>388</v>
      </c>
      <c r="C74" s="29" t="s">
        <v>389</v>
      </c>
      <c r="D74" s="405" t="s">
        <v>711</v>
      </c>
      <c r="E74" s="395"/>
      <c r="F74" s="395"/>
      <c r="G74" s="399"/>
    </row>
    <row r="75" spans="2:7" ht="34.5" customHeight="1">
      <c r="B75" s="380">
        <v>24</v>
      </c>
      <c r="C75" s="28" t="s">
        <v>390</v>
      </c>
      <c r="D75" s="405" t="s">
        <v>712</v>
      </c>
      <c r="E75" s="395">
        <v>7075</v>
      </c>
      <c r="F75" s="395">
        <v>4440</v>
      </c>
      <c r="G75" s="399"/>
    </row>
    <row r="76" spans="2:7" ht="34.5" customHeight="1">
      <c r="B76" s="380">
        <v>27</v>
      </c>
      <c r="C76" s="28" t="s">
        <v>391</v>
      </c>
      <c r="D76" s="405" t="s">
        <v>713</v>
      </c>
      <c r="E76" s="395">
        <v>900</v>
      </c>
      <c r="F76" s="395">
        <v>500</v>
      </c>
      <c r="G76" s="399"/>
    </row>
    <row r="77" spans="2:7" ht="34.5" customHeight="1">
      <c r="B77" s="380" t="s">
        <v>392</v>
      </c>
      <c r="C77" s="28" t="s">
        <v>393</v>
      </c>
      <c r="D77" s="405" t="s">
        <v>714</v>
      </c>
      <c r="E77" s="395">
        <v>1100</v>
      </c>
      <c r="F77" s="395">
        <v>1200</v>
      </c>
      <c r="G77" s="399"/>
    </row>
    <row r="78" spans="2:7" ht="34.5" customHeight="1">
      <c r="B78" s="380"/>
      <c r="C78" s="28" t="s">
        <v>394</v>
      </c>
      <c r="D78" s="405" t="s">
        <v>715</v>
      </c>
      <c r="E78" s="395">
        <f>E9+E50+E49</f>
        <v>102090</v>
      </c>
      <c r="F78" s="395">
        <f>F9+F50</f>
        <v>93255</v>
      </c>
      <c r="G78" s="399"/>
    </row>
    <row r="79" spans="2:7" ht="34.5" customHeight="1">
      <c r="B79" s="380">
        <v>88</v>
      </c>
      <c r="C79" s="28" t="s">
        <v>162</v>
      </c>
      <c r="D79" s="405" t="s">
        <v>716</v>
      </c>
      <c r="E79" s="395">
        <v>14012</v>
      </c>
      <c r="F79" s="395">
        <v>14012</v>
      </c>
      <c r="G79" s="399"/>
    </row>
    <row r="80" spans="2:7" ht="34.5" customHeight="1">
      <c r="B80" s="380"/>
      <c r="C80" s="28" t="s">
        <v>42</v>
      </c>
      <c r="D80" s="406"/>
      <c r="E80" s="395"/>
      <c r="F80" s="395"/>
      <c r="G80" s="399"/>
    </row>
    <row r="81" spans="2:7" ht="34.5" customHeight="1">
      <c r="B81" s="380"/>
      <c r="C81" s="28" t="s">
        <v>395</v>
      </c>
      <c r="D81" s="405" t="s">
        <v>396</v>
      </c>
      <c r="E81" s="395">
        <f>E82+E93+E97</f>
        <v>63574</v>
      </c>
      <c r="F81" s="395">
        <f>F82+F93+F97</f>
        <v>66047</v>
      </c>
      <c r="G81" s="399"/>
    </row>
    <row r="82" spans="2:7" ht="34.5" customHeight="1">
      <c r="B82" s="380">
        <v>30</v>
      </c>
      <c r="C82" s="28" t="s">
        <v>397</v>
      </c>
      <c r="D82" s="405" t="s">
        <v>398</v>
      </c>
      <c r="E82" s="395">
        <f>E86</f>
        <v>17263</v>
      </c>
      <c r="F82" s="395">
        <f>F86</f>
        <v>17263</v>
      </c>
      <c r="G82" s="399"/>
    </row>
    <row r="83" spans="2:7" ht="34.5" customHeight="1">
      <c r="B83" s="378">
        <v>300</v>
      </c>
      <c r="C83" s="29" t="s">
        <v>163</v>
      </c>
      <c r="D83" s="405" t="s">
        <v>399</v>
      </c>
      <c r="E83" s="395"/>
      <c r="F83" s="395"/>
      <c r="G83" s="399"/>
    </row>
    <row r="84" spans="2:7" ht="34.5" customHeight="1">
      <c r="B84" s="378">
        <v>301</v>
      </c>
      <c r="C84" s="29" t="s">
        <v>400</v>
      </c>
      <c r="D84" s="405" t="s">
        <v>401</v>
      </c>
      <c r="E84" s="395"/>
      <c r="F84" s="395"/>
      <c r="G84" s="399"/>
    </row>
    <row r="85" spans="2:7" ht="34.5" customHeight="1">
      <c r="B85" s="378">
        <v>302</v>
      </c>
      <c r="C85" s="29" t="s">
        <v>164</v>
      </c>
      <c r="D85" s="405" t="s">
        <v>402</v>
      </c>
      <c r="E85" s="395"/>
      <c r="F85" s="395"/>
      <c r="G85" s="399"/>
    </row>
    <row r="86" spans="2:7" ht="34.5" customHeight="1">
      <c r="B86" s="378">
        <v>303</v>
      </c>
      <c r="C86" s="29" t="s">
        <v>165</v>
      </c>
      <c r="D86" s="405" t="s">
        <v>403</v>
      </c>
      <c r="E86" s="395">
        <v>17263</v>
      </c>
      <c r="F86" s="395">
        <v>17263</v>
      </c>
      <c r="G86" s="399"/>
    </row>
    <row r="87" spans="2:7" ht="34.5" customHeight="1">
      <c r="B87" s="378">
        <v>304</v>
      </c>
      <c r="C87" s="29" t="s">
        <v>166</v>
      </c>
      <c r="D87" s="405" t="s">
        <v>404</v>
      </c>
      <c r="E87" s="395"/>
      <c r="F87" s="395"/>
      <c r="G87" s="399"/>
    </row>
    <row r="88" spans="2:7" ht="34.5" customHeight="1">
      <c r="B88" s="378">
        <v>305</v>
      </c>
      <c r="C88" s="29" t="s">
        <v>167</v>
      </c>
      <c r="D88" s="405" t="s">
        <v>405</v>
      </c>
      <c r="E88" s="395"/>
      <c r="F88" s="395"/>
      <c r="G88" s="399"/>
    </row>
    <row r="89" spans="2:7" ht="34.5" customHeight="1">
      <c r="B89" s="378">
        <v>306</v>
      </c>
      <c r="C89" s="29" t="s">
        <v>168</v>
      </c>
      <c r="D89" s="405" t="s">
        <v>406</v>
      </c>
      <c r="E89" s="395"/>
      <c r="F89" s="395"/>
      <c r="G89" s="399"/>
    </row>
    <row r="90" spans="2:7" ht="34.5" customHeight="1">
      <c r="B90" s="378">
        <v>309</v>
      </c>
      <c r="C90" s="29" t="s">
        <v>169</v>
      </c>
      <c r="D90" s="405" t="s">
        <v>407</v>
      </c>
      <c r="E90" s="395"/>
      <c r="F90" s="395"/>
      <c r="G90" s="399"/>
    </row>
    <row r="91" spans="2:7" ht="34.5" customHeight="1">
      <c r="B91" s="380">
        <v>31</v>
      </c>
      <c r="C91" s="28" t="s">
        <v>408</v>
      </c>
      <c r="D91" s="405" t="s">
        <v>409</v>
      </c>
      <c r="E91" s="395"/>
      <c r="F91" s="395"/>
      <c r="G91" s="399"/>
    </row>
    <row r="92" spans="2:7" ht="34.5" customHeight="1">
      <c r="B92" s="380" t="s">
        <v>410</v>
      </c>
      <c r="C92" s="28" t="s">
        <v>411</v>
      </c>
      <c r="D92" s="405" t="s">
        <v>412</v>
      </c>
      <c r="E92" s="395"/>
      <c r="F92" s="395"/>
      <c r="G92" s="399"/>
    </row>
    <row r="93" spans="2:7" ht="34.5" customHeight="1">
      <c r="B93" s="380">
        <v>32</v>
      </c>
      <c r="C93" s="28" t="s">
        <v>170</v>
      </c>
      <c r="D93" s="405" t="s">
        <v>413</v>
      </c>
      <c r="E93" s="395">
        <v>12103</v>
      </c>
      <c r="F93" s="395">
        <v>12103</v>
      </c>
      <c r="G93" s="399"/>
    </row>
    <row r="94" spans="2:7" ht="57.75" customHeight="1">
      <c r="B94" s="380">
        <v>330</v>
      </c>
      <c r="C94" s="28" t="s">
        <v>414</v>
      </c>
      <c r="D94" s="405" t="s">
        <v>415</v>
      </c>
      <c r="E94" s="395"/>
      <c r="F94" s="395"/>
      <c r="G94" s="399"/>
    </row>
    <row r="95" spans="2:7" ht="63" customHeight="1">
      <c r="B95" s="380" t="s">
        <v>171</v>
      </c>
      <c r="C95" s="28" t="s">
        <v>416</v>
      </c>
      <c r="D95" s="405" t="s">
        <v>417</v>
      </c>
      <c r="E95" s="395"/>
      <c r="F95" s="395"/>
      <c r="G95" s="399"/>
    </row>
    <row r="96" spans="2:7" ht="62.25" customHeight="1">
      <c r="B96" s="380" t="s">
        <v>171</v>
      </c>
      <c r="C96" s="28" t="s">
        <v>418</v>
      </c>
      <c r="D96" s="405" t="s">
        <v>419</v>
      </c>
      <c r="E96" s="395"/>
      <c r="F96" s="395"/>
      <c r="G96" s="399"/>
    </row>
    <row r="97" spans="2:7" ht="34.5" customHeight="1">
      <c r="B97" s="380">
        <v>34</v>
      </c>
      <c r="C97" s="28" t="s">
        <v>420</v>
      </c>
      <c r="D97" s="405" t="s">
        <v>421</v>
      </c>
      <c r="E97" s="395">
        <f>E98+E99</f>
        <v>34208</v>
      </c>
      <c r="F97" s="395">
        <f>F98+F99</f>
        <v>36681</v>
      </c>
      <c r="G97" s="399"/>
    </row>
    <row r="98" spans="2:7" ht="34.5" customHeight="1">
      <c r="B98" s="378">
        <v>340</v>
      </c>
      <c r="C98" s="29" t="s">
        <v>422</v>
      </c>
      <c r="D98" s="405" t="s">
        <v>423</v>
      </c>
      <c r="E98" s="395">
        <v>33976</v>
      </c>
      <c r="F98" s="395">
        <v>36482</v>
      </c>
      <c r="G98" s="399"/>
    </row>
    <row r="99" spans="2:7" ht="34.5" customHeight="1">
      <c r="B99" s="378">
        <v>341</v>
      </c>
      <c r="C99" s="29" t="s">
        <v>424</v>
      </c>
      <c r="D99" s="405" t="s">
        <v>425</v>
      </c>
      <c r="E99" s="395">
        <v>232</v>
      </c>
      <c r="F99" s="395">
        <v>199</v>
      </c>
      <c r="G99" s="399"/>
    </row>
    <row r="100" spans="2:7" ht="34.5" customHeight="1">
      <c r="B100" s="380"/>
      <c r="C100" s="28" t="s">
        <v>426</v>
      </c>
      <c r="D100" s="405" t="s">
        <v>427</v>
      </c>
      <c r="E100" s="395"/>
      <c r="F100" s="395"/>
      <c r="G100" s="399"/>
    </row>
    <row r="101" spans="2:7" ht="34.5" customHeight="1">
      <c r="B101" s="380">
        <v>35</v>
      </c>
      <c r="C101" s="28" t="s">
        <v>428</v>
      </c>
      <c r="D101" s="405" t="s">
        <v>429</v>
      </c>
      <c r="E101" s="395"/>
      <c r="F101" s="395"/>
      <c r="G101" s="399"/>
    </row>
    <row r="102" spans="2:7" ht="34.5" customHeight="1">
      <c r="B102" s="378">
        <v>350</v>
      </c>
      <c r="C102" s="29" t="s">
        <v>430</v>
      </c>
      <c r="D102" s="405" t="s">
        <v>431</v>
      </c>
      <c r="E102" s="395"/>
      <c r="F102" s="395"/>
      <c r="G102" s="399"/>
    </row>
    <row r="103" spans="2:7" ht="34.5" customHeight="1">
      <c r="B103" s="378">
        <v>351</v>
      </c>
      <c r="C103" s="29" t="s">
        <v>432</v>
      </c>
      <c r="D103" s="405" t="s">
        <v>433</v>
      </c>
      <c r="E103" s="395"/>
      <c r="F103" s="395"/>
      <c r="G103" s="399"/>
    </row>
    <row r="104" spans="2:7" ht="34.5" customHeight="1">
      <c r="B104" s="380"/>
      <c r="C104" s="28" t="s">
        <v>434</v>
      </c>
      <c r="D104" s="405" t="s">
        <v>435</v>
      </c>
      <c r="E104" s="395">
        <f>E105+E112</f>
        <v>3500</v>
      </c>
      <c r="F104" s="395">
        <f>F105+F122</f>
        <v>27208</v>
      </c>
      <c r="G104" s="399"/>
    </row>
    <row r="105" spans="2:7" ht="34.5" customHeight="1">
      <c r="B105" s="380">
        <v>40</v>
      </c>
      <c r="C105" s="28" t="s">
        <v>436</v>
      </c>
      <c r="D105" s="405" t="s">
        <v>437</v>
      </c>
      <c r="E105" s="395">
        <f>E109</f>
        <v>3500</v>
      </c>
      <c r="F105" s="395">
        <f>F109</f>
        <v>5116</v>
      </c>
      <c r="G105" s="399"/>
    </row>
    <row r="106" spans="2:7" ht="34.5" customHeight="1">
      <c r="B106" s="378">
        <v>400</v>
      </c>
      <c r="C106" s="29" t="s">
        <v>172</v>
      </c>
      <c r="D106" s="405" t="s">
        <v>438</v>
      </c>
      <c r="E106" s="395"/>
      <c r="F106" s="395"/>
      <c r="G106" s="399"/>
    </row>
    <row r="107" spans="2:7" ht="34.5" customHeight="1">
      <c r="B107" s="378">
        <v>401</v>
      </c>
      <c r="C107" s="29" t="s">
        <v>439</v>
      </c>
      <c r="D107" s="405" t="s">
        <v>440</v>
      </c>
      <c r="E107" s="395"/>
      <c r="F107" s="395"/>
      <c r="G107" s="399"/>
    </row>
    <row r="108" spans="2:7" ht="34.5" customHeight="1">
      <c r="B108" s="378">
        <v>403</v>
      </c>
      <c r="C108" s="29" t="s">
        <v>173</v>
      </c>
      <c r="D108" s="405" t="s">
        <v>441</v>
      </c>
      <c r="E108" s="395"/>
      <c r="F108" s="395"/>
      <c r="G108" s="399"/>
    </row>
    <row r="109" spans="2:7" ht="34.5" customHeight="1">
      <c r="B109" s="378">
        <v>404</v>
      </c>
      <c r="C109" s="29" t="s">
        <v>174</v>
      </c>
      <c r="D109" s="405" t="s">
        <v>442</v>
      </c>
      <c r="E109" s="395">
        <v>3500</v>
      </c>
      <c r="F109" s="395">
        <v>5116</v>
      </c>
      <c r="G109" s="399"/>
    </row>
    <row r="110" spans="2:7" ht="34.5" customHeight="1">
      <c r="B110" s="378">
        <v>405</v>
      </c>
      <c r="C110" s="29" t="s">
        <v>443</v>
      </c>
      <c r="D110" s="405" t="s">
        <v>444</v>
      </c>
      <c r="E110" s="395"/>
      <c r="F110" s="395"/>
      <c r="G110" s="399"/>
    </row>
    <row r="111" spans="2:7" ht="34.5" customHeight="1">
      <c r="B111" s="378" t="s">
        <v>175</v>
      </c>
      <c r="C111" s="29" t="s">
        <v>176</v>
      </c>
      <c r="D111" s="405" t="s">
        <v>445</v>
      </c>
      <c r="E111" s="395"/>
      <c r="F111" s="395"/>
      <c r="G111" s="399"/>
    </row>
    <row r="112" spans="2:7" ht="34.5" customHeight="1">
      <c r="B112" s="380">
        <v>41</v>
      </c>
      <c r="C112" s="28" t="s">
        <v>446</v>
      </c>
      <c r="D112" s="405" t="s">
        <v>447</v>
      </c>
      <c r="E112" s="395">
        <f>E117</f>
        <v>0</v>
      </c>
      <c r="F112" s="395"/>
      <c r="G112" s="399"/>
    </row>
    <row r="113" spans="2:7" ht="34.5" customHeight="1">
      <c r="B113" s="378">
        <v>410</v>
      </c>
      <c r="C113" s="29" t="s">
        <v>177</v>
      </c>
      <c r="D113" s="405" t="s">
        <v>448</v>
      </c>
      <c r="E113" s="395"/>
      <c r="F113" s="395"/>
      <c r="G113" s="399"/>
    </row>
    <row r="114" spans="2:7" ht="34.5" customHeight="1">
      <c r="B114" s="378">
        <v>411</v>
      </c>
      <c r="C114" s="29" t="s">
        <v>178</v>
      </c>
      <c r="D114" s="405" t="s">
        <v>449</v>
      </c>
      <c r="E114" s="395"/>
      <c r="F114" s="395"/>
      <c r="G114" s="399"/>
    </row>
    <row r="115" spans="2:7" ht="34.5" customHeight="1">
      <c r="B115" s="378">
        <v>412</v>
      </c>
      <c r="C115" s="29" t="s">
        <v>450</v>
      </c>
      <c r="D115" s="405" t="s">
        <v>451</v>
      </c>
      <c r="E115" s="395"/>
      <c r="F115" s="395"/>
      <c r="G115" s="399"/>
    </row>
    <row r="116" spans="2:7" ht="34.5" customHeight="1">
      <c r="B116" s="378">
        <v>413</v>
      </c>
      <c r="C116" s="29" t="s">
        <v>452</v>
      </c>
      <c r="D116" s="405" t="s">
        <v>453</v>
      </c>
      <c r="E116" s="395"/>
      <c r="F116" s="395"/>
      <c r="G116" s="399"/>
    </row>
    <row r="117" spans="2:7" ht="34.5" customHeight="1">
      <c r="B117" s="378">
        <v>414</v>
      </c>
      <c r="C117" s="29" t="s">
        <v>454</v>
      </c>
      <c r="D117" s="405" t="s">
        <v>455</v>
      </c>
      <c r="E117" s="395"/>
      <c r="F117" s="395"/>
      <c r="G117" s="399"/>
    </row>
    <row r="118" spans="2:7" ht="34.5" customHeight="1">
      <c r="B118" s="378">
        <v>415</v>
      </c>
      <c r="C118" s="29" t="s">
        <v>456</v>
      </c>
      <c r="D118" s="405" t="s">
        <v>457</v>
      </c>
      <c r="E118" s="395"/>
      <c r="F118" s="395"/>
      <c r="G118" s="399"/>
    </row>
    <row r="119" spans="2:7" ht="34.5" customHeight="1">
      <c r="B119" s="378">
        <v>416</v>
      </c>
      <c r="C119" s="29" t="s">
        <v>458</v>
      </c>
      <c r="D119" s="405" t="s">
        <v>459</v>
      </c>
      <c r="E119" s="395"/>
      <c r="F119" s="395"/>
      <c r="G119" s="399"/>
    </row>
    <row r="120" spans="2:7" ht="34.5" customHeight="1">
      <c r="B120" s="378">
        <v>419</v>
      </c>
      <c r="C120" s="29" t="s">
        <v>460</v>
      </c>
      <c r="D120" s="405" t="s">
        <v>461</v>
      </c>
      <c r="E120" s="395"/>
      <c r="F120" s="395"/>
      <c r="G120" s="399"/>
    </row>
    <row r="121" spans="2:7" ht="34.5" customHeight="1">
      <c r="B121" s="380">
        <v>498</v>
      </c>
      <c r="C121" s="28" t="s">
        <v>462</v>
      </c>
      <c r="D121" s="405" t="s">
        <v>463</v>
      </c>
      <c r="E121" s="395"/>
      <c r="F121" s="395"/>
      <c r="G121" s="399"/>
    </row>
    <row r="122" spans="2:7" ht="34.5" customHeight="1">
      <c r="B122" s="380" t="s">
        <v>464</v>
      </c>
      <c r="C122" s="28" t="s">
        <v>465</v>
      </c>
      <c r="D122" s="405" t="s">
        <v>466</v>
      </c>
      <c r="E122" s="395">
        <f>E123+E131+E139+E140+E141+E142</f>
        <v>35016</v>
      </c>
      <c r="F122" s="395">
        <f>F123+F131+F139+F140+F141+F142</f>
        <v>22092</v>
      </c>
      <c r="G122" s="399"/>
    </row>
    <row r="123" spans="2:7" ht="34.5" customHeight="1">
      <c r="B123" s="380">
        <v>42</v>
      </c>
      <c r="C123" s="28" t="s">
        <v>467</v>
      </c>
      <c r="D123" s="405" t="s">
        <v>468</v>
      </c>
      <c r="E123" s="395">
        <f>E129</f>
        <v>162</v>
      </c>
      <c r="F123" s="395">
        <f>F129</f>
        <v>161</v>
      </c>
      <c r="G123" s="399"/>
    </row>
    <row r="124" spans="2:7" ht="34.5" customHeight="1">
      <c r="B124" s="378">
        <v>420</v>
      </c>
      <c r="C124" s="29" t="s">
        <v>469</v>
      </c>
      <c r="D124" s="405" t="s">
        <v>470</v>
      </c>
      <c r="E124" s="395"/>
      <c r="F124" s="395"/>
      <c r="G124" s="399"/>
    </row>
    <row r="125" spans="2:7" ht="34.5" customHeight="1">
      <c r="B125" s="378">
        <v>421</v>
      </c>
      <c r="C125" s="29" t="s">
        <v>471</v>
      </c>
      <c r="D125" s="405" t="s">
        <v>472</v>
      </c>
      <c r="E125" s="395"/>
      <c r="F125" s="395"/>
      <c r="G125" s="399"/>
    </row>
    <row r="126" spans="2:7" ht="34.5" customHeight="1">
      <c r="B126" s="378">
        <v>422</v>
      </c>
      <c r="C126" s="29" t="s">
        <v>385</v>
      </c>
      <c r="D126" s="405" t="s">
        <v>473</v>
      </c>
      <c r="E126" s="401"/>
      <c r="F126" s="401"/>
      <c r="G126" s="400"/>
    </row>
    <row r="127" spans="2:6" ht="34.5" customHeight="1">
      <c r="B127" s="378">
        <v>423</v>
      </c>
      <c r="C127" s="29" t="s">
        <v>387</v>
      </c>
      <c r="D127" s="405" t="s">
        <v>474</v>
      </c>
      <c r="E127" s="401"/>
      <c r="F127" s="401"/>
    </row>
    <row r="128" spans="2:6" ht="34.5" customHeight="1">
      <c r="B128" s="378">
        <v>427</v>
      </c>
      <c r="C128" s="29" t="s">
        <v>475</v>
      </c>
      <c r="D128" s="405" t="s">
        <v>476</v>
      </c>
      <c r="E128" s="401"/>
      <c r="F128" s="401"/>
    </row>
    <row r="129" spans="2:6" ht="34.5" customHeight="1">
      <c r="B129" s="378" t="s">
        <v>477</v>
      </c>
      <c r="C129" s="29" t="s">
        <v>478</v>
      </c>
      <c r="D129" s="405" t="s">
        <v>479</v>
      </c>
      <c r="E129" s="401">
        <v>162</v>
      </c>
      <c r="F129" s="401">
        <v>161</v>
      </c>
    </row>
    <row r="130" spans="2:6" ht="34.5" customHeight="1">
      <c r="B130" s="380">
        <v>430</v>
      </c>
      <c r="C130" s="28" t="s">
        <v>480</v>
      </c>
      <c r="D130" s="405" t="s">
        <v>481</v>
      </c>
      <c r="E130" s="401"/>
      <c r="F130" s="401"/>
    </row>
    <row r="131" spans="2:6" ht="34.5" customHeight="1">
      <c r="B131" s="380" t="s">
        <v>482</v>
      </c>
      <c r="C131" s="28" t="s">
        <v>483</v>
      </c>
      <c r="D131" s="405" t="s">
        <v>484</v>
      </c>
      <c r="E131" s="401">
        <f>E136</f>
        <v>14400</v>
      </c>
      <c r="F131" s="401">
        <f>F136</f>
        <v>8472</v>
      </c>
    </row>
    <row r="132" spans="2:6" ht="34.5" customHeight="1">
      <c r="B132" s="378">
        <v>431</v>
      </c>
      <c r="C132" s="29" t="s">
        <v>485</v>
      </c>
      <c r="D132" s="405" t="s">
        <v>486</v>
      </c>
      <c r="E132" s="401"/>
      <c r="F132" s="401"/>
    </row>
    <row r="133" spans="2:6" ht="34.5" customHeight="1">
      <c r="B133" s="378">
        <v>432</v>
      </c>
      <c r="C133" s="29" t="s">
        <v>487</v>
      </c>
      <c r="D133" s="405" t="s">
        <v>488</v>
      </c>
      <c r="E133" s="401"/>
      <c r="F133" s="401"/>
    </row>
    <row r="134" spans="2:6" ht="34.5" customHeight="1">
      <c r="B134" s="378">
        <v>433</v>
      </c>
      <c r="C134" s="29" t="s">
        <v>489</v>
      </c>
      <c r="D134" s="405" t="s">
        <v>490</v>
      </c>
      <c r="E134" s="401"/>
      <c r="F134" s="401"/>
    </row>
    <row r="135" spans="2:6" ht="34.5" customHeight="1">
      <c r="B135" s="378">
        <v>434</v>
      </c>
      <c r="C135" s="29" t="s">
        <v>491</v>
      </c>
      <c r="D135" s="405" t="s">
        <v>492</v>
      </c>
      <c r="E135" s="401"/>
      <c r="F135" s="401"/>
    </row>
    <row r="136" spans="2:6" ht="34.5" customHeight="1">
      <c r="B136" s="378">
        <v>435</v>
      </c>
      <c r="C136" s="29" t="s">
        <v>493</v>
      </c>
      <c r="D136" s="405" t="s">
        <v>494</v>
      </c>
      <c r="E136" s="401">
        <v>14400</v>
      </c>
      <c r="F136" s="401">
        <v>8472</v>
      </c>
    </row>
    <row r="137" spans="2:6" ht="34.5" customHeight="1">
      <c r="B137" s="378">
        <v>436</v>
      </c>
      <c r="C137" s="29" t="s">
        <v>495</v>
      </c>
      <c r="D137" s="405" t="s">
        <v>496</v>
      </c>
      <c r="E137" s="401"/>
      <c r="F137" s="401"/>
    </row>
    <row r="138" spans="2:6" ht="34.5" customHeight="1">
      <c r="B138" s="378">
        <v>439</v>
      </c>
      <c r="C138" s="29" t="s">
        <v>497</v>
      </c>
      <c r="D138" s="405" t="s">
        <v>498</v>
      </c>
      <c r="E138" s="401"/>
      <c r="F138" s="401"/>
    </row>
    <row r="139" spans="2:6" ht="34.5" customHeight="1">
      <c r="B139" s="380" t="s">
        <v>499</v>
      </c>
      <c r="C139" s="28" t="s">
        <v>500</v>
      </c>
      <c r="D139" s="405" t="s">
        <v>501</v>
      </c>
      <c r="E139" s="401">
        <v>18000</v>
      </c>
      <c r="F139" s="401">
        <v>11600</v>
      </c>
    </row>
    <row r="140" spans="2:6" ht="34.5" customHeight="1">
      <c r="B140" s="380">
        <v>47</v>
      </c>
      <c r="C140" s="28" t="s">
        <v>502</v>
      </c>
      <c r="D140" s="405" t="s">
        <v>503</v>
      </c>
      <c r="E140" s="401">
        <v>800</v>
      </c>
      <c r="F140" s="401">
        <v>700</v>
      </c>
    </row>
    <row r="141" spans="2:6" ht="34.5" customHeight="1">
      <c r="B141" s="380">
        <v>48</v>
      </c>
      <c r="C141" s="28" t="s">
        <v>504</v>
      </c>
      <c r="D141" s="405" t="s">
        <v>505</v>
      </c>
      <c r="E141" s="401">
        <v>1500</v>
      </c>
      <c r="F141" s="401">
        <v>1090</v>
      </c>
    </row>
    <row r="142" spans="2:6" ht="34.5" customHeight="1">
      <c r="B142" s="380" t="s">
        <v>179</v>
      </c>
      <c r="C142" s="28" t="s">
        <v>506</v>
      </c>
      <c r="D142" s="405" t="s">
        <v>507</v>
      </c>
      <c r="E142" s="401">
        <v>154</v>
      </c>
      <c r="F142" s="401">
        <v>69</v>
      </c>
    </row>
    <row r="143" spans="2:6" ht="53.25" customHeight="1">
      <c r="B143" s="380"/>
      <c r="C143" s="28" t="s">
        <v>508</v>
      </c>
      <c r="D143" s="405" t="s">
        <v>509</v>
      </c>
      <c r="E143" s="401"/>
      <c r="F143" s="401"/>
    </row>
    <row r="144" spans="2:6" ht="34.5" customHeight="1">
      <c r="B144" s="380"/>
      <c r="C144" s="28" t="s">
        <v>510</v>
      </c>
      <c r="D144" s="405" t="s">
        <v>511</v>
      </c>
      <c r="E144" s="401">
        <f>E104+E122+E81</f>
        <v>102090</v>
      </c>
      <c r="F144" s="401">
        <f>F104+F81</f>
        <v>93255</v>
      </c>
    </row>
    <row r="145" spans="2:6" ht="34.5" customHeight="1" thickBot="1">
      <c r="B145" s="381">
        <v>89</v>
      </c>
      <c r="C145" s="382" t="s">
        <v>512</v>
      </c>
      <c r="D145" s="407" t="s">
        <v>513</v>
      </c>
      <c r="E145" s="403">
        <v>14012</v>
      </c>
      <c r="F145" s="403">
        <v>14012</v>
      </c>
    </row>
    <row r="147" spans="2:4" ht="15.75">
      <c r="B147" s="1"/>
      <c r="C147" s="1"/>
      <c r="D147" s="1"/>
    </row>
    <row r="148" spans="2:4" ht="18.75">
      <c r="B148" s="1"/>
      <c r="C148" s="1"/>
      <c r="D148" s="389"/>
    </row>
  </sheetData>
  <sheetProtection/>
  <mergeCells count="6">
    <mergeCell ref="B3:F3"/>
    <mergeCell ref="B5:B6"/>
    <mergeCell ref="C5:C6"/>
    <mergeCell ref="D5:D6"/>
    <mergeCell ref="E5:E6"/>
    <mergeCell ref="F5:F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42" r:id="rId1"/>
  <ignoredErrors>
    <ignoredError sqref="D80:D108 D109:D145 D8:D7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W12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6.00390625" style="647" customWidth="1"/>
    <col min="2" max="2" width="19.28125" style="647" customWidth="1"/>
    <col min="3" max="4" width="10.421875" style="647" customWidth="1"/>
    <col min="5" max="5" width="10.00390625" style="647" customWidth="1"/>
    <col min="6" max="7" width="10.421875" style="647" customWidth="1"/>
    <col min="8" max="8" width="9.140625" style="647" customWidth="1"/>
    <col min="9" max="9" width="8.57421875" style="647" customWidth="1"/>
    <col min="10" max="18" width="9.140625" style="647" customWidth="1"/>
    <col min="19" max="19" width="8.57421875" style="647" customWidth="1"/>
    <col min="20" max="20" width="9.140625" style="647" customWidth="1"/>
    <col min="21" max="21" width="8.7109375" style="647" customWidth="1"/>
    <col min="22" max="23" width="9.140625" style="647" customWidth="1"/>
    <col min="24" max="16384" width="9.140625" style="647" customWidth="1"/>
  </cols>
  <sheetData>
    <row r="1" spans="2:23" ht="12.75">
      <c r="B1" s="648" t="s">
        <v>778</v>
      </c>
      <c r="W1" s="187" t="s">
        <v>742</v>
      </c>
    </row>
    <row r="2" spans="1:23" ht="12.75">
      <c r="A2" s="649"/>
      <c r="B2" s="650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32"/>
    </row>
    <row r="3" spans="1:23" ht="12.75">
      <c r="A3" s="849" t="s">
        <v>523</v>
      </c>
      <c r="B3" s="849"/>
      <c r="C3" s="849"/>
      <c r="D3" s="849"/>
      <c r="E3" s="849"/>
      <c r="F3" s="849"/>
      <c r="G3" s="849"/>
      <c r="H3" s="849"/>
      <c r="I3" s="849"/>
      <c r="J3" s="849"/>
      <c r="K3" s="849"/>
      <c r="L3" s="849"/>
      <c r="M3" s="849"/>
      <c r="N3" s="849"/>
      <c r="O3" s="849"/>
      <c r="P3" s="849"/>
      <c r="Q3" s="849"/>
      <c r="R3" s="849"/>
      <c r="S3" s="849"/>
      <c r="T3" s="849"/>
      <c r="U3" s="849"/>
      <c r="V3" s="849"/>
      <c r="W3" s="849"/>
    </row>
    <row r="4" ht="13.5" thickBot="1"/>
    <row r="5" spans="1:23" ht="88.5" customHeight="1">
      <c r="A5" s="850" t="s">
        <v>2</v>
      </c>
      <c r="B5" s="852" t="s">
        <v>524</v>
      </c>
      <c r="C5" s="852" t="s">
        <v>525</v>
      </c>
      <c r="D5" s="634" t="s">
        <v>720</v>
      </c>
      <c r="E5" s="634" t="s">
        <v>526</v>
      </c>
      <c r="F5" s="634" t="s">
        <v>527</v>
      </c>
      <c r="G5" s="634" t="s">
        <v>528</v>
      </c>
      <c r="H5" s="545" t="s">
        <v>3</v>
      </c>
      <c r="I5" s="546"/>
      <c r="J5" s="547" t="s">
        <v>6</v>
      </c>
      <c r="K5" s="548"/>
      <c r="L5" s="545" t="s">
        <v>8</v>
      </c>
      <c r="M5" s="546"/>
      <c r="N5" s="545" t="s">
        <v>11</v>
      </c>
      <c r="O5" s="546"/>
      <c r="P5" s="549" t="s">
        <v>14</v>
      </c>
      <c r="Q5" s="550"/>
      <c r="R5" s="549" t="s">
        <v>16</v>
      </c>
      <c r="S5" s="550"/>
      <c r="T5" s="549" t="s">
        <v>18</v>
      </c>
      <c r="U5" s="550"/>
      <c r="V5" s="549" t="s">
        <v>21</v>
      </c>
      <c r="W5" s="551"/>
    </row>
    <row r="6" spans="1:23" ht="78" customHeight="1" thickBot="1">
      <c r="A6" s="851"/>
      <c r="B6" s="853"/>
      <c r="C6" s="853"/>
      <c r="D6" s="635"/>
      <c r="E6" s="635" t="s">
        <v>526</v>
      </c>
      <c r="F6" s="635" t="s">
        <v>527</v>
      </c>
      <c r="G6" s="635" t="s">
        <v>528</v>
      </c>
      <c r="H6" s="268" t="s">
        <v>818</v>
      </c>
      <c r="I6" s="268" t="s">
        <v>819</v>
      </c>
      <c r="J6" s="268" t="s">
        <v>820</v>
      </c>
      <c r="K6" s="268" t="s">
        <v>819</v>
      </c>
      <c r="L6" s="268" t="s">
        <v>820</v>
      </c>
      <c r="M6" s="268" t="s">
        <v>819</v>
      </c>
      <c r="N6" s="268" t="s">
        <v>820</v>
      </c>
      <c r="O6" s="268" t="s">
        <v>819</v>
      </c>
      <c r="P6" s="268" t="s">
        <v>820</v>
      </c>
      <c r="Q6" s="268" t="s">
        <v>819</v>
      </c>
      <c r="R6" s="268" t="s">
        <v>820</v>
      </c>
      <c r="S6" s="268" t="s">
        <v>819</v>
      </c>
      <c r="T6" s="268" t="s">
        <v>820</v>
      </c>
      <c r="U6" s="268" t="s">
        <v>819</v>
      </c>
      <c r="V6" s="268" t="s">
        <v>820</v>
      </c>
      <c r="W6" s="268" t="s">
        <v>819</v>
      </c>
    </row>
    <row r="7" spans="1:23" ht="27" customHeight="1">
      <c r="A7" s="267">
        <v>1</v>
      </c>
      <c r="B7" s="533" t="s">
        <v>765</v>
      </c>
      <c r="C7" s="534">
        <v>4</v>
      </c>
      <c r="D7" s="534">
        <v>5</v>
      </c>
      <c r="E7" s="534">
        <v>5</v>
      </c>
      <c r="F7" s="534">
        <v>4</v>
      </c>
      <c r="G7" s="534">
        <v>1</v>
      </c>
      <c r="H7" s="534">
        <v>2</v>
      </c>
      <c r="I7" s="534">
        <v>2</v>
      </c>
      <c r="J7" s="534">
        <v>1</v>
      </c>
      <c r="K7" s="534">
        <v>1</v>
      </c>
      <c r="L7" s="534">
        <v>0</v>
      </c>
      <c r="M7" s="534">
        <v>0</v>
      </c>
      <c r="N7" s="534">
        <v>1</v>
      </c>
      <c r="O7" s="534">
        <v>1</v>
      </c>
      <c r="P7" s="534">
        <v>0</v>
      </c>
      <c r="Q7" s="534">
        <v>0</v>
      </c>
      <c r="R7" s="534">
        <v>0</v>
      </c>
      <c r="S7" s="534">
        <v>0</v>
      </c>
      <c r="T7" s="534">
        <v>1</v>
      </c>
      <c r="U7" s="534">
        <v>1</v>
      </c>
      <c r="V7" s="534">
        <v>5</v>
      </c>
      <c r="W7" s="535">
        <v>5</v>
      </c>
    </row>
    <row r="8" spans="1:23" ht="40.5" customHeight="1">
      <c r="A8" s="266">
        <v>2</v>
      </c>
      <c r="B8" s="536" t="s">
        <v>766</v>
      </c>
      <c r="C8" s="537">
        <v>7</v>
      </c>
      <c r="D8" s="537">
        <v>6</v>
      </c>
      <c r="E8" s="537">
        <v>6</v>
      </c>
      <c r="F8" s="537">
        <v>6</v>
      </c>
      <c r="G8" s="537">
        <v>0</v>
      </c>
      <c r="H8" s="537">
        <v>2</v>
      </c>
      <c r="I8" s="537">
        <v>3</v>
      </c>
      <c r="J8" s="537">
        <v>0</v>
      </c>
      <c r="K8" s="537">
        <v>0</v>
      </c>
      <c r="L8" s="534">
        <v>0</v>
      </c>
      <c r="M8" s="534">
        <v>0</v>
      </c>
      <c r="N8" s="537">
        <v>4</v>
      </c>
      <c r="O8" s="537">
        <v>4</v>
      </c>
      <c r="P8" s="537">
        <v>0</v>
      </c>
      <c r="Q8" s="537">
        <v>0</v>
      </c>
      <c r="R8" s="534">
        <v>0</v>
      </c>
      <c r="S8" s="534">
        <v>0</v>
      </c>
      <c r="T8" s="537">
        <v>0</v>
      </c>
      <c r="U8" s="537">
        <v>0</v>
      </c>
      <c r="V8" s="534">
        <v>6</v>
      </c>
      <c r="W8" s="535">
        <v>7</v>
      </c>
    </row>
    <row r="9" spans="1:23" ht="27" customHeight="1">
      <c r="A9" s="266">
        <v>3</v>
      </c>
      <c r="B9" s="536" t="s">
        <v>767</v>
      </c>
      <c r="C9" s="537">
        <v>11</v>
      </c>
      <c r="D9" s="537">
        <v>17</v>
      </c>
      <c r="E9" s="537">
        <v>14</v>
      </c>
      <c r="F9" s="537">
        <v>10</v>
      </c>
      <c r="G9" s="537">
        <v>4</v>
      </c>
      <c r="H9" s="537">
        <v>2</v>
      </c>
      <c r="I9" s="537">
        <v>2</v>
      </c>
      <c r="J9" s="537">
        <v>0</v>
      </c>
      <c r="K9" s="537">
        <v>0</v>
      </c>
      <c r="L9" s="534">
        <v>0</v>
      </c>
      <c r="M9" s="534">
        <v>0</v>
      </c>
      <c r="N9" s="537">
        <v>1</v>
      </c>
      <c r="O9" s="537">
        <v>2</v>
      </c>
      <c r="P9" s="537">
        <v>9</v>
      </c>
      <c r="Q9" s="603">
        <v>9</v>
      </c>
      <c r="R9" s="534">
        <v>0</v>
      </c>
      <c r="S9" s="534">
        <v>0</v>
      </c>
      <c r="T9" s="537">
        <v>2</v>
      </c>
      <c r="U9" s="537">
        <v>2</v>
      </c>
      <c r="V9" s="534">
        <v>14</v>
      </c>
      <c r="W9" s="535">
        <v>15</v>
      </c>
    </row>
    <row r="10" spans="1:23" ht="65.25" customHeight="1">
      <c r="A10" s="266">
        <v>4</v>
      </c>
      <c r="B10" s="536" t="s">
        <v>768</v>
      </c>
      <c r="C10" s="537">
        <v>9</v>
      </c>
      <c r="D10" s="537">
        <v>15</v>
      </c>
      <c r="E10" s="537">
        <v>16</v>
      </c>
      <c r="F10" s="537">
        <v>13</v>
      </c>
      <c r="G10" s="537">
        <v>3</v>
      </c>
      <c r="H10" s="537">
        <v>2</v>
      </c>
      <c r="I10" s="537">
        <v>2</v>
      </c>
      <c r="J10" s="537">
        <v>0</v>
      </c>
      <c r="K10" s="537">
        <v>0</v>
      </c>
      <c r="L10" s="534">
        <v>0</v>
      </c>
      <c r="M10" s="534">
        <v>0</v>
      </c>
      <c r="N10" s="537">
        <v>2</v>
      </c>
      <c r="O10" s="537">
        <v>2</v>
      </c>
      <c r="P10" s="537">
        <v>3</v>
      </c>
      <c r="Q10" s="603">
        <v>3</v>
      </c>
      <c r="R10" s="534">
        <v>0</v>
      </c>
      <c r="S10" s="534">
        <v>0</v>
      </c>
      <c r="T10" s="537">
        <v>9</v>
      </c>
      <c r="U10" s="537">
        <v>9</v>
      </c>
      <c r="V10" s="534">
        <v>16</v>
      </c>
      <c r="W10" s="535">
        <v>16</v>
      </c>
    </row>
    <row r="11" spans="1:23" ht="51.75" customHeight="1" thickBot="1">
      <c r="A11" s="266">
        <v>5</v>
      </c>
      <c r="B11" s="536" t="s">
        <v>769</v>
      </c>
      <c r="C11" s="537">
        <v>5</v>
      </c>
      <c r="D11" s="537">
        <v>8</v>
      </c>
      <c r="E11" s="537">
        <v>7</v>
      </c>
      <c r="F11" s="537">
        <v>7</v>
      </c>
      <c r="G11" s="537">
        <v>0</v>
      </c>
      <c r="H11" s="537">
        <v>1</v>
      </c>
      <c r="I11" s="603">
        <v>1</v>
      </c>
      <c r="J11" s="537">
        <v>0</v>
      </c>
      <c r="K11" s="537">
        <v>0</v>
      </c>
      <c r="L11" s="534">
        <v>0</v>
      </c>
      <c r="M11" s="534">
        <v>0</v>
      </c>
      <c r="N11" s="537">
        <v>4</v>
      </c>
      <c r="O11" s="537">
        <v>4</v>
      </c>
      <c r="P11" s="537">
        <v>2</v>
      </c>
      <c r="Q11" s="537">
        <v>2</v>
      </c>
      <c r="R11" s="534">
        <v>0</v>
      </c>
      <c r="S11" s="534">
        <v>0</v>
      </c>
      <c r="T11" s="537">
        <v>0</v>
      </c>
      <c r="U11" s="537">
        <v>0</v>
      </c>
      <c r="V11" s="534">
        <v>7</v>
      </c>
      <c r="W11" s="535">
        <v>7</v>
      </c>
    </row>
    <row r="12" spans="1:23" ht="15" customHeight="1" thickBot="1">
      <c r="A12" s="847" t="s">
        <v>529</v>
      </c>
      <c r="B12" s="848"/>
      <c r="C12" s="538">
        <f>SUM(C7:C11)</f>
        <v>36</v>
      </c>
      <c r="D12" s="538">
        <v>51</v>
      </c>
      <c r="E12" s="538">
        <v>48</v>
      </c>
      <c r="F12" s="538">
        <v>40</v>
      </c>
      <c r="G12" s="538">
        <v>8</v>
      </c>
      <c r="H12" s="539">
        <v>9</v>
      </c>
      <c r="I12" s="539">
        <v>10</v>
      </c>
      <c r="J12" s="539">
        <v>1</v>
      </c>
      <c r="K12" s="539">
        <v>1</v>
      </c>
      <c r="L12" s="539">
        <v>0</v>
      </c>
      <c r="M12" s="539">
        <v>0</v>
      </c>
      <c r="N12" s="539">
        <v>12</v>
      </c>
      <c r="O12" s="539">
        <v>13</v>
      </c>
      <c r="P12" s="539">
        <v>14</v>
      </c>
      <c r="Q12" s="539">
        <v>14</v>
      </c>
      <c r="R12" s="539">
        <v>0</v>
      </c>
      <c r="S12" s="539">
        <v>0</v>
      </c>
      <c r="T12" s="539">
        <v>12</v>
      </c>
      <c r="U12" s="539">
        <v>12</v>
      </c>
      <c r="V12" s="539">
        <v>48</v>
      </c>
      <c r="W12" s="540">
        <v>50</v>
      </c>
    </row>
  </sheetData>
  <sheetProtection/>
  <mergeCells count="5">
    <mergeCell ref="A12:B12"/>
    <mergeCell ref="A3:W3"/>
    <mergeCell ref="A5:A6"/>
    <mergeCell ref="B5:B6"/>
    <mergeCell ref="C5:C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C1:L32"/>
  <sheetViews>
    <sheetView showGridLines="0" zoomScale="85" zoomScaleNormal="85" zoomScalePageLayoutView="0" workbookViewId="0" topLeftCell="A1">
      <selection activeCell="F19" sqref="F19"/>
    </sheetView>
  </sheetViews>
  <sheetFormatPr defaultColWidth="9.140625" defaultRowHeight="12.75"/>
  <cols>
    <col min="1" max="1" width="9.140625" style="4" customWidth="1"/>
    <col min="2" max="2" width="4.421875" style="4" customWidth="1"/>
    <col min="3" max="3" width="8.28125" style="4" customWidth="1"/>
    <col min="4" max="4" width="14.8515625" style="4" customWidth="1"/>
    <col min="5" max="6" width="14.28125" style="4" customWidth="1"/>
    <col min="7" max="7" width="10.7109375" style="4" customWidth="1"/>
    <col min="8" max="8" width="8.00390625" style="4" customWidth="1"/>
    <col min="9" max="9" width="20.140625" style="4" customWidth="1"/>
    <col min="10" max="12" width="14.28125" style="4" customWidth="1"/>
    <col min="13" max="16384" width="9.140625" style="4" customWidth="1"/>
  </cols>
  <sheetData>
    <row r="1" ht="15.75">
      <c r="C1" s="1"/>
    </row>
    <row r="2" spans="3:11" ht="15.75">
      <c r="C2" s="1" t="s">
        <v>778</v>
      </c>
      <c r="K2" s="64" t="s">
        <v>743</v>
      </c>
    </row>
    <row r="5" spans="3:12" ht="15.75" customHeight="1">
      <c r="C5" s="854" t="s">
        <v>0</v>
      </c>
      <c r="D5" s="854"/>
      <c r="E5" s="854"/>
      <c r="F5" s="854"/>
      <c r="G5" s="239"/>
      <c r="H5" s="854" t="s">
        <v>1</v>
      </c>
      <c r="I5" s="854"/>
      <c r="J5" s="854"/>
      <c r="K5" s="854"/>
      <c r="L5" s="239"/>
    </row>
    <row r="6" spans="3:12" ht="16.5" thickBot="1">
      <c r="C6" s="240"/>
      <c r="D6" s="241"/>
      <c r="E6" s="241"/>
      <c r="F6" s="241"/>
      <c r="G6" s="242"/>
      <c r="H6" s="243"/>
      <c r="I6" s="242"/>
      <c r="J6" s="242"/>
      <c r="K6" s="242"/>
      <c r="L6" s="242"/>
    </row>
    <row r="7" spans="3:12" ht="56.25" customHeight="1" thickBot="1">
      <c r="C7" s="244" t="s">
        <v>2</v>
      </c>
      <c r="D7" s="245" t="s">
        <v>75</v>
      </c>
      <c r="E7" s="245" t="s">
        <v>772</v>
      </c>
      <c r="F7" s="246" t="s">
        <v>773</v>
      </c>
      <c r="G7" s="242"/>
      <c r="H7" s="244" t="s">
        <v>2</v>
      </c>
      <c r="I7" s="245" t="s">
        <v>75</v>
      </c>
      <c r="J7" s="245" t="s">
        <v>772</v>
      </c>
      <c r="K7" s="246" t="s">
        <v>773</v>
      </c>
      <c r="L7" s="242"/>
    </row>
    <row r="8" spans="3:12" ht="30" customHeight="1">
      <c r="C8" s="247">
        <v>1</v>
      </c>
      <c r="D8" s="18" t="s">
        <v>3</v>
      </c>
      <c r="E8" s="17">
        <v>9</v>
      </c>
      <c r="F8" s="604">
        <v>10</v>
      </c>
      <c r="G8" s="242"/>
      <c r="H8" s="247">
        <v>1</v>
      </c>
      <c r="I8" s="18" t="s">
        <v>4</v>
      </c>
      <c r="J8" s="17">
        <v>1</v>
      </c>
      <c r="K8" s="604">
        <v>2</v>
      </c>
      <c r="L8" s="242"/>
    </row>
    <row r="9" spans="3:12" ht="30" customHeight="1">
      <c r="C9" s="249">
        <v>2</v>
      </c>
      <c r="D9" s="13" t="s">
        <v>6</v>
      </c>
      <c r="E9" s="67">
        <v>1</v>
      </c>
      <c r="F9" s="83">
        <v>1</v>
      </c>
      <c r="G9" s="242"/>
      <c r="H9" s="249">
        <v>2</v>
      </c>
      <c r="I9" s="13" t="s">
        <v>600</v>
      </c>
      <c r="J9" s="67">
        <v>9</v>
      </c>
      <c r="K9" s="605">
        <v>10</v>
      </c>
      <c r="L9" s="242"/>
    </row>
    <row r="10" spans="3:12" ht="30" customHeight="1">
      <c r="C10" s="249">
        <v>3</v>
      </c>
      <c r="D10" s="13" t="s">
        <v>8</v>
      </c>
      <c r="E10" s="67">
        <v>0</v>
      </c>
      <c r="F10" s="83">
        <v>0</v>
      </c>
      <c r="G10" s="242"/>
      <c r="H10" s="249">
        <v>3</v>
      </c>
      <c r="I10" s="13" t="s">
        <v>9</v>
      </c>
      <c r="J10" s="67">
        <v>15</v>
      </c>
      <c r="K10" s="83">
        <v>15</v>
      </c>
      <c r="L10" s="242"/>
    </row>
    <row r="11" spans="3:12" ht="30" customHeight="1">
      <c r="C11" s="249">
        <v>4</v>
      </c>
      <c r="D11" s="13" t="s">
        <v>11</v>
      </c>
      <c r="E11" s="67">
        <v>11</v>
      </c>
      <c r="F11" s="83">
        <v>12</v>
      </c>
      <c r="G11" s="242"/>
      <c r="H11" s="249">
        <v>4</v>
      </c>
      <c r="I11" s="13" t="s">
        <v>12</v>
      </c>
      <c r="J11" s="67">
        <v>19</v>
      </c>
      <c r="K11" s="83">
        <v>19</v>
      </c>
      <c r="L11" s="242"/>
    </row>
    <row r="12" spans="3:12" ht="30" customHeight="1" thickBot="1">
      <c r="C12" s="249">
        <v>5</v>
      </c>
      <c r="D12" s="13" t="s">
        <v>14</v>
      </c>
      <c r="E12" s="67">
        <v>15</v>
      </c>
      <c r="F12" s="605">
        <v>15</v>
      </c>
      <c r="G12" s="242"/>
      <c r="H12" s="254">
        <v>5</v>
      </c>
      <c r="I12" s="255" t="s">
        <v>723</v>
      </c>
      <c r="J12" s="256">
        <v>4</v>
      </c>
      <c r="K12" s="257">
        <v>4</v>
      </c>
      <c r="L12" s="242"/>
    </row>
    <row r="13" spans="3:12" ht="30" customHeight="1">
      <c r="C13" s="249">
        <v>6</v>
      </c>
      <c r="D13" s="13" t="s">
        <v>16</v>
      </c>
      <c r="E13" s="67">
        <v>0</v>
      </c>
      <c r="F13" s="83">
        <v>0</v>
      </c>
      <c r="G13" s="242"/>
      <c r="H13" s="610" t="s">
        <v>21</v>
      </c>
      <c r="I13" s="611"/>
      <c r="J13" s="258">
        <v>48</v>
      </c>
      <c r="K13" s="259">
        <v>50</v>
      </c>
      <c r="L13" s="242"/>
    </row>
    <row r="14" spans="3:12" ht="30" customHeight="1" thickBot="1">
      <c r="C14" s="250">
        <v>7</v>
      </c>
      <c r="D14" s="15" t="s">
        <v>18</v>
      </c>
      <c r="E14" s="33">
        <v>12</v>
      </c>
      <c r="F14" s="251">
        <v>12</v>
      </c>
      <c r="G14" s="242"/>
      <c r="H14" s="612" t="s">
        <v>19</v>
      </c>
      <c r="I14" s="613"/>
      <c r="J14" s="260"/>
      <c r="K14" s="261"/>
      <c r="L14" s="242"/>
    </row>
    <row r="15" spans="3:12" ht="30" customHeight="1" thickBot="1">
      <c r="C15" s="614" t="s">
        <v>21</v>
      </c>
      <c r="D15" s="615"/>
      <c r="E15" s="252">
        <v>48</v>
      </c>
      <c r="F15" s="253">
        <v>50</v>
      </c>
      <c r="G15" s="79"/>
      <c r="H15" s="498" t="s">
        <v>518</v>
      </c>
      <c r="I15" s="262"/>
      <c r="J15" s="79"/>
      <c r="K15" s="79"/>
      <c r="L15" s="242"/>
    </row>
    <row r="16" spans="3:12" ht="21.75" customHeight="1">
      <c r="C16" s="498" t="s">
        <v>518</v>
      </c>
      <c r="D16" s="262"/>
      <c r="E16" s="79"/>
      <c r="F16" s="79"/>
      <c r="G16" s="79"/>
      <c r="H16" s="79"/>
      <c r="I16" s="262"/>
      <c r="J16" s="79"/>
      <c r="K16" s="79"/>
      <c r="L16" s="242"/>
    </row>
    <row r="17" spans="4:12" ht="15.75">
      <c r="D17" s="31"/>
      <c r="E17" s="242"/>
      <c r="F17" s="242"/>
      <c r="G17" s="79"/>
      <c r="H17" s="79"/>
      <c r="I17" s="79"/>
      <c r="J17" s="79"/>
      <c r="K17" s="79"/>
      <c r="L17" s="242"/>
    </row>
    <row r="18" spans="7:12" ht="15.75">
      <c r="G18" s="242"/>
      <c r="H18" s="242"/>
      <c r="I18" s="242"/>
      <c r="J18" s="242"/>
      <c r="K18" s="242"/>
      <c r="L18" s="242"/>
    </row>
    <row r="19" spans="8:12" ht="15.75">
      <c r="H19" s="265"/>
      <c r="I19" s="265"/>
      <c r="J19" s="265"/>
      <c r="K19" s="265"/>
      <c r="L19" s="265"/>
    </row>
    <row r="20" spans="3:12" ht="18.75" customHeight="1">
      <c r="C20" s="854" t="s">
        <v>570</v>
      </c>
      <c r="D20" s="854"/>
      <c r="E20" s="854"/>
      <c r="F20" s="854"/>
      <c r="H20" s="855" t="s">
        <v>519</v>
      </c>
      <c r="I20" s="855"/>
      <c r="J20" s="855"/>
      <c r="K20" s="855"/>
      <c r="L20" s="492"/>
    </row>
    <row r="21" spans="3:6" ht="16.5" thickBot="1">
      <c r="C21" s="242"/>
      <c r="D21" s="242"/>
      <c r="E21" s="242"/>
      <c r="F21" s="242"/>
    </row>
    <row r="22" spans="3:11" ht="48" customHeight="1" thickBot="1">
      <c r="C22" s="244" t="s">
        <v>2</v>
      </c>
      <c r="D22" s="245" t="s">
        <v>75</v>
      </c>
      <c r="E22" s="245" t="s">
        <v>772</v>
      </c>
      <c r="F22" s="246" t="s">
        <v>773</v>
      </c>
      <c r="H22" s="244" t="s">
        <v>2</v>
      </c>
      <c r="I22" s="245" t="s">
        <v>75</v>
      </c>
      <c r="J22" s="245" t="s">
        <v>774</v>
      </c>
      <c r="K22" s="246" t="s">
        <v>773</v>
      </c>
    </row>
    <row r="23" spans="3:11" ht="30" customHeight="1">
      <c r="C23" s="247">
        <v>1</v>
      </c>
      <c r="D23" s="18" t="s">
        <v>5</v>
      </c>
      <c r="E23" s="17">
        <v>3</v>
      </c>
      <c r="F23" s="604">
        <v>4</v>
      </c>
      <c r="H23" s="247">
        <v>1</v>
      </c>
      <c r="I23" s="18" t="s">
        <v>601</v>
      </c>
      <c r="J23" s="17">
        <v>33</v>
      </c>
      <c r="K23" s="248">
        <v>34</v>
      </c>
    </row>
    <row r="24" spans="3:11" ht="30" customHeight="1" thickBot="1">
      <c r="C24" s="249">
        <v>2</v>
      </c>
      <c r="D24" s="13" t="s">
        <v>7</v>
      </c>
      <c r="E24" s="67">
        <v>8</v>
      </c>
      <c r="F24" s="605">
        <v>8</v>
      </c>
      <c r="H24" s="250">
        <v>2</v>
      </c>
      <c r="I24" s="15" t="s">
        <v>602</v>
      </c>
      <c r="J24" s="33">
        <v>15</v>
      </c>
      <c r="K24" s="251">
        <v>16</v>
      </c>
    </row>
    <row r="25" spans="3:11" ht="30" customHeight="1" thickBot="1">
      <c r="C25" s="249">
        <v>3</v>
      </c>
      <c r="D25" s="13" t="s">
        <v>10</v>
      </c>
      <c r="E25" s="67">
        <v>6</v>
      </c>
      <c r="F25" s="605">
        <v>7</v>
      </c>
      <c r="H25" s="552" t="s">
        <v>21</v>
      </c>
      <c r="I25" s="553"/>
      <c r="J25" s="252">
        <v>48</v>
      </c>
      <c r="K25" s="253">
        <v>50</v>
      </c>
    </row>
    <row r="26" spans="3:8" ht="30" customHeight="1">
      <c r="C26" s="249">
        <v>4</v>
      </c>
      <c r="D26" s="13" t="s">
        <v>13</v>
      </c>
      <c r="E26" s="67">
        <v>6</v>
      </c>
      <c r="F26" s="83">
        <v>6</v>
      </c>
      <c r="H26" s="498" t="s">
        <v>518</v>
      </c>
    </row>
    <row r="27" spans="3:6" ht="30" customHeight="1">
      <c r="C27" s="249">
        <v>5</v>
      </c>
      <c r="D27" s="13" t="s">
        <v>15</v>
      </c>
      <c r="E27" s="67">
        <v>4</v>
      </c>
      <c r="F27" s="83">
        <v>4</v>
      </c>
    </row>
    <row r="28" spans="3:6" ht="30" customHeight="1">
      <c r="C28" s="249">
        <v>6</v>
      </c>
      <c r="D28" s="13" t="s">
        <v>17</v>
      </c>
      <c r="E28" s="67">
        <v>9</v>
      </c>
      <c r="F28" s="83">
        <v>9</v>
      </c>
    </row>
    <row r="29" spans="3:6" ht="30" customHeight="1">
      <c r="C29" s="249">
        <v>7</v>
      </c>
      <c r="D29" s="13" t="s">
        <v>20</v>
      </c>
      <c r="E29" s="67">
        <v>5</v>
      </c>
      <c r="F29" s="83">
        <v>5</v>
      </c>
    </row>
    <row r="30" spans="3:6" ht="30" customHeight="1" thickBot="1">
      <c r="C30" s="250">
        <v>8</v>
      </c>
      <c r="D30" s="15" t="s">
        <v>22</v>
      </c>
      <c r="E30" s="33">
        <v>7</v>
      </c>
      <c r="F30" s="251">
        <v>7</v>
      </c>
    </row>
    <row r="31" spans="3:6" ht="30" customHeight="1" thickBot="1">
      <c r="C31" s="263"/>
      <c r="D31" s="553" t="s">
        <v>21</v>
      </c>
      <c r="E31" s="252">
        <v>48</v>
      </c>
      <c r="F31" s="253">
        <v>50</v>
      </c>
    </row>
    <row r="32" ht="26.25" customHeight="1">
      <c r="C32" s="498" t="s">
        <v>518</v>
      </c>
    </row>
  </sheetData>
  <sheetProtection/>
  <mergeCells count="4">
    <mergeCell ref="C5:F5"/>
    <mergeCell ref="H5:K5"/>
    <mergeCell ref="C20:F20"/>
    <mergeCell ref="H20:K20"/>
  </mergeCells>
  <printOptions/>
  <pageMargins left="0.7086614173228347" right="0.31496062992125984" top="0.7480314960629921" bottom="0.7480314960629921" header="0.31496062992125984" footer="0.31496062992125984"/>
  <pageSetup horizontalDpi="300" verticalDpi="300" orientation="portrait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O32"/>
  <sheetViews>
    <sheetView showGridLines="0" zoomScale="75" zoomScaleNormal="75" zoomScaleSheetLayoutView="70" workbookViewId="0" topLeftCell="A1">
      <selection activeCell="B1" sqref="B1"/>
    </sheetView>
  </sheetViews>
  <sheetFormatPr defaultColWidth="9.140625" defaultRowHeight="12.75"/>
  <cols>
    <col min="1" max="2" width="9.140625" style="281" customWidth="1"/>
    <col min="3" max="3" width="61.140625" style="281" customWidth="1"/>
    <col min="4" max="4" width="25.7109375" style="281" customWidth="1"/>
    <col min="5" max="5" width="2.28125" style="281" customWidth="1"/>
    <col min="6" max="6" width="9.140625" style="281" customWidth="1"/>
    <col min="7" max="7" width="69.00390625" style="281" customWidth="1"/>
    <col min="8" max="8" width="25.7109375" style="281" customWidth="1"/>
    <col min="9" max="16384" width="9.140625" style="281" customWidth="1"/>
  </cols>
  <sheetData>
    <row r="1" spans="2:3" ht="18.75">
      <c r="B1" s="338"/>
      <c r="C1" s="338"/>
    </row>
    <row r="2" spans="2:8" ht="18.75">
      <c r="B2" s="338"/>
      <c r="C2" s="338"/>
      <c r="H2" s="64" t="s">
        <v>744</v>
      </c>
    </row>
    <row r="3" spans="2:8" ht="18.75">
      <c r="B3" s="338" t="s">
        <v>778</v>
      </c>
      <c r="H3" s="282"/>
    </row>
    <row r="5" spans="2:8" ht="18.75">
      <c r="B5" s="858" t="s">
        <v>74</v>
      </c>
      <c r="C5" s="858"/>
      <c r="D5" s="858"/>
      <c r="E5" s="858"/>
      <c r="F5" s="858"/>
      <c r="G5" s="858"/>
      <c r="H5" s="858"/>
    </row>
    <row r="6" spans="2:5" ht="15.75" thickBot="1">
      <c r="B6" s="283"/>
      <c r="C6" s="283"/>
      <c r="D6" s="283"/>
      <c r="E6" s="283"/>
    </row>
    <row r="7" spans="2:8" ht="21" customHeight="1">
      <c r="B7" s="859" t="s">
        <v>58</v>
      </c>
      <c r="C7" s="861" t="s">
        <v>73</v>
      </c>
      <c r="D7" s="861" t="s">
        <v>60</v>
      </c>
      <c r="E7" s="861"/>
      <c r="F7" s="861" t="s">
        <v>58</v>
      </c>
      <c r="G7" s="861" t="s">
        <v>73</v>
      </c>
      <c r="H7" s="863" t="s">
        <v>60</v>
      </c>
    </row>
    <row r="8" spans="2:15" ht="25.5" customHeight="1">
      <c r="B8" s="860"/>
      <c r="C8" s="862"/>
      <c r="D8" s="862"/>
      <c r="E8" s="862"/>
      <c r="F8" s="862"/>
      <c r="G8" s="862"/>
      <c r="H8" s="864"/>
      <c r="I8" s="856"/>
      <c r="J8" s="857"/>
      <c r="K8" s="856"/>
      <c r="L8" s="857"/>
      <c r="M8" s="856"/>
      <c r="N8" s="856"/>
      <c r="O8" s="856"/>
    </row>
    <row r="9" spans="2:15" ht="30" customHeight="1">
      <c r="B9" s="288"/>
      <c r="C9" s="269" t="s">
        <v>821</v>
      </c>
      <c r="D9" s="270">
        <v>48</v>
      </c>
      <c r="E9" s="620"/>
      <c r="F9" s="269"/>
      <c r="G9" s="269" t="s">
        <v>822</v>
      </c>
      <c r="H9" s="289">
        <v>50</v>
      </c>
      <c r="I9" s="856"/>
      <c r="J9" s="857"/>
      <c r="K9" s="856"/>
      <c r="L9" s="857"/>
      <c r="M9" s="856"/>
      <c r="N9" s="856"/>
      <c r="O9" s="856"/>
    </row>
    <row r="10" spans="2:15" s="284" customFormat="1" ht="30" customHeight="1">
      <c r="B10" s="290"/>
      <c r="C10" s="271" t="s">
        <v>823</v>
      </c>
      <c r="D10" s="272"/>
      <c r="E10" s="273"/>
      <c r="F10" s="290"/>
      <c r="G10" s="271" t="s">
        <v>824</v>
      </c>
      <c r="H10" s="291"/>
      <c r="I10" s="857"/>
      <c r="J10" s="857"/>
      <c r="K10" s="856"/>
      <c r="L10" s="857"/>
      <c r="M10" s="856"/>
      <c r="N10" s="856"/>
      <c r="O10" s="856"/>
    </row>
    <row r="11" spans="2:15" ht="30" customHeight="1">
      <c r="B11" s="290" t="s">
        <v>78</v>
      </c>
      <c r="C11" s="497" t="s">
        <v>55</v>
      </c>
      <c r="D11" s="275"/>
      <c r="E11" s="276"/>
      <c r="F11" s="290" t="s">
        <v>78</v>
      </c>
      <c r="G11" s="497" t="s">
        <v>55</v>
      </c>
      <c r="H11" s="292"/>
      <c r="I11" s="285"/>
      <c r="J11" s="285"/>
      <c r="K11" s="285"/>
      <c r="L11" s="285"/>
      <c r="M11" s="285"/>
      <c r="N11" s="285"/>
      <c r="O11" s="285"/>
    </row>
    <row r="12" spans="2:15" ht="30" customHeight="1">
      <c r="B12" s="290" t="s">
        <v>81</v>
      </c>
      <c r="C12" s="274"/>
      <c r="D12" s="275"/>
      <c r="E12" s="276"/>
      <c r="F12" s="290" t="s">
        <v>81</v>
      </c>
      <c r="G12" s="274"/>
      <c r="H12" s="292"/>
      <c r="I12" s="285"/>
      <c r="J12" s="285"/>
      <c r="K12" s="285"/>
      <c r="L12" s="285"/>
      <c r="M12" s="285"/>
      <c r="N12" s="285"/>
      <c r="O12" s="285"/>
    </row>
    <row r="13" spans="2:15" ht="30" customHeight="1">
      <c r="B13" s="290" t="s">
        <v>82</v>
      </c>
      <c r="C13" s="274"/>
      <c r="D13" s="275"/>
      <c r="E13" s="276"/>
      <c r="F13" s="290" t="s">
        <v>82</v>
      </c>
      <c r="G13" s="274"/>
      <c r="H13" s="292"/>
      <c r="I13" s="285"/>
      <c r="J13" s="285"/>
      <c r="K13" s="285"/>
      <c r="L13" s="285"/>
      <c r="M13" s="285"/>
      <c r="N13" s="285"/>
      <c r="O13" s="285"/>
    </row>
    <row r="14" spans="2:15" ht="30" customHeight="1">
      <c r="B14" s="290" t="s">
        <v>87</v>
      </c>
      <c r="C14" s="274"/>
      <c r="D14" s="275"/>
      <c r="E14" s="276"/>
      <c r="F14" s="290" t="s">
        <v>87</v>
      </c>
      <c r="G14" s="274"/>
      <c r="H14" s="292"/>
      <c r="I14" s="285"/>
      <c r="J14" s="285"/>
      <c r="K14" s="285"/>
      <c r="L14" s="285"/>
      <c r="M14" s="285"/>
      <c r="N14" s="285"/>
      <c r="O14" s="285"/>
    </row>
    <row r="15" spans="2:15" s="287" customFormat="1" ht="30" customHeight="1">
      <c r="B15" s="293"/>
      <c r="C15" s="271" t="s">
        <v>825</v>
      </c>
      <c r="D15" s="277"/>
      <c r="E15" s="278"/>
      <c r="F15" s="293"/>
      <c r="G15" s="271" t="s">
        <v>826</v>
      </c>
      <c r="H15" s="294"/>
      <c r="I15" s="286"/>
      <c r="J15" s="286"/>
      <c r="K15" s="286"/>
      <c r="L15" s="286"/>
      <c r="M15" s="286"/>
      <c r="N15" s="286"/>
      <c r="O15" s="286"/>
    </row>
    <row r="16" spans="2:15" ht="30" customHeight="1">
      <c r="B16" s="290" t="s">
        <v>78</v>
      </c>
      <c r="C16" s="591" t="s">
        <v>775</v>
      </c>
      <c r="D16" s="592">
        <v>1</v>
      </c>
      <c r="E16" s="276"/>
      <c r="F16" s="290" t="s">
        <v>78</v>
      </c>
      <c r="G16" s="497" t="s">
        <v>55</v>
      </c>
      <c r="H16" s="292"/>
      <c r="I16" s="285"/>
      <c r="J16" s="285"/>
      <c r="K16" s="285"/>
      <c r="L16" s="285"/>
      <c r="M16" s="285"/>
      <c r="N16" s="285"/>
      <c r="O16" s="285"/>
    </row>
    <row r="17" spans="2:15" ht="30" customHeight="1">
      <c r="B17" s="290" t="s">
        <v>81</v>
      </c>
      <c r="C17" s="593"/>
      <c r="D17" s="594"/>
      <c r="E17" s="276"/>
      <c r="F17" s="290" t="s">
        <v>81</v>
      </c>
      <c r="G17" s="274"/>
      <c r="H17" s="292"/>
      <c r="I17" s="285"/>
      <c r="J17" s="285"/>
      <c r="K17" s="285"/>
      <c r="L17" s="285"/>
      <c r="M17" s="285"/>
      <c r="N17" s="285"/>
      <c r="O17" s="285"/>
    </row>
    <row r="18" spans="2:15" ht="30" customHeight="1">
      <c r="B18" s="619"/>
      <c r="C18" s="620" t="s">
        <v>827</v>
      </c>
      <c r="D18" s="621">
        <v>49</v>
      </c>
      <c r="E18" s="623"/>
      <c r="F18" s="622"/>
      <c r="G18" s="620" t="s">
        <v>828</v>
      </c>
      <c r="H18" s="624">
        <v>50</v>
      </c>
      <c r="I18" s="285"/>
      <c r="J18" s="285"/>
      <c r="K18" s="285"/>
      <c r="L18" s="285"/>
      <c r="M18" s="285"/>
      <c r="N18" s="285"/>
      <c r="O18" s="285"/>
    </row>
    <row r="19" spans="2:15" ht="15.75">
      <c r="B19" s="295"/>
      <c r="C19" s="279"/>
      <c r="D19" s="279"/>
      <c r="E19" s="623"/>
      <c r="F19" s="279"/>
      <c r="G19" s="279"/>
      <c r="H19" s="296"/>
      <c r="I19" s="285"/>
      <c r="J19" s="285"/>
      <c r="K19" s="285"/>
      <c r="L19" s="285"/>
      <c r="M19" s="285"/>
      <c r="N19" s="285"/>
      <c r="O19" s="285"/>
    </row>
    <row r="20" spans="2:15" ht="15" customHeight="1">
      <c r="B20" s="619" t="s">
        <v>58</v>
      </c>
      <c r="C20" s="620" t="s">
        <v>73</v>
      </c>
      <c r="D20" s="621" t="s">
        <v>60</v>
      </c>
      <c r="E20" s="623"/>
      <c r="F20" s="622" t="s">
        <v>58</v>
      </c>
      <c r="G20" s="620" t="s">
        <v>73</v>
      </c>
      <c r="H20" s="624" t="s">
        <v>60</v>
      </c>
      <c r="I20" s="285"/>
      <c r="J20" s="285"/>
      <c r="K20" s="285"/>
      <c r="L20" s="285"/>
      <c r="M20" s="285"/>
      <c r="N20" s="285"/>
      <c r="O20" s="285"/>
    </row>
    <row r="21" spans="2:15" ht="15" customHeight="1">
      <c r="B21" s="619"/>
      <c r="C21" s="620"/>
      <c r="D21" s="621"/>
      <c r="E21" s="623"/>
      <c r="F21" s="622"/>
      <c r="G21" s="620"/>
      <c r="H21" s="624"/>
      <c r="I21" s="285"/>
      <c r="J21" s="285"/>
      <c r="K21" s="285"/>
      <c r="L21" s="285"/>
      <c r="M21" s="285"/>
      <c r="N21" s="285"/>
      <c r="O21" s="285"/>
    </row>
    <row r="22" spans="2:8" ht="30" customHeight="1">
      <c r="B22" s="288"/>
      <c r="C22" s="269" t="s">
        <v>827</v>
      </c>
      <c r="D22" s="270">
        <v>49</v>
      </c>
      <c r="E22" s="620"/>
      <c r="F22" s="269"/>
      <c r="G22" s="269" t="s">
        <v>828</v>
      </c>
      <c r="H22" s="289">
        <v>50</v>
      </c>
    </row>
    <row r="23" spans="2:8" ht="30" customHeight="1">
      <c r="B23" s="290"/>
      <c r="C23" s="271" t="s">
        <v>829</v>
      </c>
      <c r="D23" s="275"/>
      <c r="E23" s="276"/>
      <c r="F23" s="290"/>
      <c r="G23" s="271" t="s">
        <v>830</v>
      </c>
      <c r="H23" s="292"/>
    </row>
    <row r="24" spans="2:8" ht="30" customHeight="1">
      <c r="B24" s="290" t="s">
        <v>78</v>
      </c>
      <c r="C24" s="497" t="s">
        <v>55</v>
      </c>
      <c r="D24" s="275"/>
      <c r="E24" s="276"/>
      <c r="F24" s="290" t="s">
        <v>78</v>
      </c>
      <c r="G24" s="497" t="s">
        <v>55</v>
      </c>
      <c r="H24" s="292"/>
    </row>
    <row r="25" spans="2:8" ht="30" customHeight="1">
      <c r="B25" s="290" t="s">
        <v>81</v>
      </c>
      <c r="C25" s="274"/>
      <c r="D25" s="275"/>
      <c r="E25" s="276"/>
      <c r="F25" s="290" t="s">
        <v>81</v>
      </c>
      <c r="G25" s="274"/>
      <c r="H25" s="292"/>
    </row>
    <row r="26" spans="2:8" ht="30" customHeight="1">
      <c r="B26" s="290" t="s">
        <v>82</v>
      </c>
      <c r="C26" s="274"/>
      <c r="D26" s="275"/>
      <c r="E26" s="276"/>
      <c r="F26" s="290" t="s">
        <v>82</v>
      </c>
      <c r="G26" s="274"/>
      <c r="H26" s="292"/>
    </row>
    <row r="27" spans="2:8" ht="30" customHeight="1">
      <c r="B27" s="290" t="s">
        <v>87</v>
      </c>
      <c r="C27" s="274"/>
      <c r="D27" s="275"/>
      <c r="E27" s="276"/>
      <c r="F27" s="290" t="s">
        <v>87</v>
      </c>
      <c r="G27" s="274"/>
      <c r="H27" s="292"/>
    </row>
    <row r="28" spans="2:8" ht="30" customHeight="1">
      <c r="B28" s="293"/>
      <c r="C28" s="271" t="s">
        <v>831</v>
      </c>
      <c r="D28" s="277"/>
      <c r="E28" s="278"/>
      <c r="F28" s="293"/>
      <c r="G28" s="271" t="s">
        <v>832</v>
      </c>
      <c r="H28" s="294"/>
    </row>
    <row r="29" spans="2:8" ht="30" customHeight="1">
      <c r="B29" s="290" t="s">
        <v>78</v>
      </c>
      <c r="C29" s="497" t="s">
        <v>55</v>
      </c>
      <c r="D29" s="275"/>
      <c r="E29" s="276"/>
      <c r="F29" s="290" t="s">
        <v>78</v>
      </c>
      <c r="G29" s="497" t="s">
        <v>55</v>
      </c>
      <c r="H29" s="292"/>
    </row>
    <row r="30" spans="2:8" ht="30" customHeight="1">
      <c r="B30" s="290" t="s">
        <v>81</v>
      </c>
      <c r="C30" s="274" t="s">
        <v>833</v>
      </c>
      <c r="D30" s="275">
        <v>1</v>
      </c>
      <c r="E30" s="276"/>
      <c r="F30" s="290" t="s">
        <v>81</v>
      </c>
      <c r="G30" s="274"/>
      <c r="H30" s="292"/>
    </row>
    <row r="31" spans="2:8" ht="30" customHeight="1" thickBot="1">
      <c r="B31" s="617"/>
      <c r="C31" s="616" t="s">
        <v>822</v>
      </c>
      <c r="D31" s="616">
        <v>50</v>
      </c>
      <c r="E31" s="297"/>
      <c r="F31" s="616"/>
      <c r="G31" s="616" t="s">
        <v>834</v>
      </c>
      <c r="H31" s="618">
        <v>50</v>
      </c>
    </row>
    <row r="32" spans="2:3" ht="15">
      <c r="B32" s="264" t="s">
        <v>518</v>
      </c>
      <c r="C32" s="264"/>
    </row>
  </sheetData>
  <sheetProtection/>
  <mergeCells count="15">
    <mergeCell ref="B5:H5"/>
    <mergeCell ref="B7:B8"/>
    <mergeCell ref="C7:C8"/>
    <mergeCell ref="D7:D8"/>
    <mergeCell ref="E7:E8"/>
    <mergeCell ref="F7:F8"/>
    <mergeCell ref="G7:G8"/>
    <mergeCell ref="H7:H8"/>
    <mergeCell ref="O8:O10"/>
    <mergeCell ref="J8:J10"/>
    <mergeCell ref="M8:M10"/>
    <mergeCell ref="I8:I10"/>
    <mergeCell ref="K8:K10"/>
    <mergeCell ref="L8:L10"/>
    <mergeCell ref="N8:N10"/>
  </mergeCells>
  <printOptions/>
  <pageMargins left="0.95" right="0.7" top="0.75" bottom="0.75" header="0.3" footer="0.3"/>
  <pageSetup fitToHeight="1" fitToWidth="1" horizontalDpi="300" verticalDpi="300" orientation="landscape" scale="5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B1:U72"/>
  <sheetViews>
    <sheetView zoomScale="115" zoomScaleNormal="115" zoomScalePageLayoutView="0" workbookViewId="0" topLeftCell="C1">
      <selection activeCell="E3" sqref="E3"/>
    </sheetView>
  </sheetViews>
  <sheetFormatPr defaultColWidth="18.00390625" defaultRowHeight="12.75"/>
  <cols>
    <col min="1" max="1" width="9.140625" style="0" customWidth="1"/>
    <col min="2" max="2" width="2.8515625" style="0" customWidth="1"/>
    <col min="3" max="3" width="10.28125" style="0" customWidth="1"/>
    <col min="4" max="4" width="10.140625" style="0" customWidth="1"/>
    <col min="5" max="5" width="12.7109375" style="0" customWidth="1"/>
    <col min="6" max="6" width="10.140625" style="0" customWidth="1"/>
    <col min="7" max="7" width="9.00390625" style="0" customWidth="1"/>
    <col min="8" max="8" width="14.140625" style="0" customWidth="1"/>
    <col min="9" max="9" width="12.7109375" style="0" customWidth="1"/>
    <col min="10" max="10" width="9.140625" style="0" customWidth="1"/>
    <col min="11" max="11" width="12.7109375" style="0" customWidth="1"/>
    <col min="12" max="12" width="10.28125" style="0" customWidth="1"/>
    <col min="13" max="13" width="9.140625" style="0" customWidth="1"/>
    <col min="14" max="14" width="10.140625" style="0" customWidth="1"/>
    <col min="15" max="15" width="10.57421875" style="0" customWidth="1"/>
    <col min="16" max="16" width="13.57421875" style="0" customWidth="1"/>
    <col min="17" max="17" width="12.7109375" style="0" customWidth="1"/>
    <col min="18" max="18" width="12.00390625" style="0" customWidth="1"/>
    <col min="19" max="19" width="12.140625" style="0" customWidth="1"/>
    <col min="20" max="20" width="12.00390625" style="0" customWidth="1"/>
    <col min="21" max="21" width="11.57421875" style="0" customWidth="1"/>
    <col min="22" max="255" width="9.140625" style="0" customWidth="1"/>
  </cols>
  <sheetData>
    <row r="1" ht="23.25">
      <c r="D1" s="607"/>
    </row>
    <row r="2" spans="4:15" ht="12.75">
      <c r="D2" s="648" t="s">
        <v>778</v>
      </c>
      <c r="O2" s="499" t="s">
        <v>745</v>
      </c>
    </row>
    <row r="4" spans="3:15" s="12" customFormat="1" ht="16.5">
      <c r="C4" s="865" t="s">
        <v>815</v>
      </c>
      <c r="D4" s="865"/>
      <c r="E4" s="865"/>
      <c r="F4" s="865"/>
      <c r="G4" s="865"/>
      <c r="H4" s="865"/>
      <c r="I4" s="865"/>
      <c r="J4" s="865"/>
      <c r="K4" s="865"/>
      <c r="L4" s="865"/>
      <c r="M4" s="865"/>
      <c r="N4" s="865"/>
      <c r="O4" s="865"/>
    </row>
    <row r="5" spans="3:15" s="12" customFormat="1" ht="14.25" thickBot="1"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499" t="s">
        <v>57</v>
      </c>
    </row>
    <row r="6" spans="3:15" s="12" customFormat="1" ht="15" customHeight="1">
      <c r="C6" s="873" t="s">
        <v>838</v>
      </c>
      <c r="D6" s="876" t="s">
        <v>21</v>
      </c>
      <c r="E6" s="877"/>
      <c r="F6" s="878"/>
      <c r="G6" s="879" t="s">
        <v>725</v>
      </c>
      <c r="H6" s="880"/>
      <c r="I6" s="881"/>
      <c r="J6" s="882" t="s">
        <v>106</v>
      </c>
      <c r="K6" s="883"/>
      <c r="L6" s="884"/>
      <c r="M6" s="879" t="s">
        <v>107</v>
      </c>
      <c r="N6" s="880"/>
      <c r="O6" s="881"/>
    </row>
    <row r="7" spans="3:15" s="12" customFormat="1" ht="12.75" customHeight="1">
      <c r="C7" s="874"/>
      <c r="D7" s="871" t="s">
        <v>60</v>
      </c>
      <c r="E7" s="866" t="s">
        <v>515</v>
      </c>
      <c r="F7" s="868" t="s">
        <v>599</v>
      </c>
      <c r="G7" s="871" t="s">
        <v>60</v>
      </c>
      <c r="H7" s="866" t="s">
        <v>515</v>
      </c>
      <c r="I7" s="868" t="s">
        <v>599</v>
      </c>
      <c r="J7" s="871" t="s">
        <v>60</v>
      </c>
      <c r="K7" s="866" t="s">
        <v>515</v>
      </c>
      <c r="L7" s="868" t="s">
        <v>599</v>
      </c>
      <c r="M7" s="871" t="s">
        <v>60</v>
      </c>
      <c r="N7" s="866" t="s">
        <v>515</v>
      </c>
      <c r="O7" s="868" t="s">
        <v>599</v>
      </c>
    </row>
    <row r="8" spans="3:15" s="12" customFormat="1" ht="21.75" customHeight="1" thickBot="1">
      <c r="C8" s="875"/>
      <c r="D8" s="872"/>
      <c r="E8" s="867"/>
      <c r="F8" s="869"/>
      <c r="G8" s="872"/>
      <c r="H8" s="867"/>
      <c r="I8" s="869"/>
      <c r="J8" s="872"/>
      <c r="K8" s="867"/>
      <c r="L8" s="869"/>
      <c r="M8" s="872"/>
      <c r="N8" s="867"/>
      <c r="O8" s="869"/>
    </row>
    <row r="9" spans="3:15" s="12" customFormat="1" ht="15">
      <c r="C9" s="595" t="s">
        <v>108</v>
      </c>
      <c r="D9" s="651">
        <v>45</v>
      </c>
      <c r="E9" s="652">
        <v>2816285</v>
      </c>
      <c r="F9" s="653">
        <f>E9/D9</f>
        <v>62584.11111111111</v>
      </c>
      <c r="G9" s="654">
        <v>44</v>
      </c>
      <c r="H9" s="655">
        <v>2688655</v>
      </c>
      <c r="I9" s="656">
        <f>H9/G9</f>
        <v>61105.795454545456</v>
      </c>
      <c r="J9" s="654"/>
      <c r="K9" s="655"/>
      <c r="L9" s="656"/>
      <c r="M9" s="657">
        <v>1</v>
      </c>
      <c r="N9" s="652">
        <v>127630</v>
      </c>
      <c r="O9" s="658">
        <f>N9/M9</f>
        <v>127630</v>
      </c>
    </row>
    <row r="10" spans="3:15" s="12" customFormat="1" ht="15">
      <c r="C10" s="596" t="s">
        <v>109</v>
      </c>
      <c r="D10" s="659">
        <f>G10+J10+M10</f>
        <v>45</v>
      </c>
      <c r="E10" s="652">
        <v>2458493</v>
      </c>
      <c r="F10" s="653">
        <f aca="true" t="shared" si="0" ref="F10:F22">E10/D10</f>
        <v>54633.177777777775</v>
      </c>
      <c r="G10" s="660">
        <v>44</v>
      </c>
      <c r="H10" s="661">
        <v>2343065</v>
      </c>
      <c r="I10" s="656">
        <f aca="true" t="shared" si="1" ref="I10:I22">H10/G10</f>
        <v>53251.47727272727</v>
      </c>
      <c r="J10" s="660"/>
      <c r="K10" s="661"/>
      <c r="L10" s="656"/>
      <c r="M10" s="662">
        <v>1</v>
      </c>
      <c r="N10" s="663">
        <v>115428</v>
      </c>
      <c r="O10" s="658">
        <f aca="true" t="shared" si="2" ref="O10:O21">N10/M10</f>
        <v>115428</v>
      </c>
    </row>
    <row r="11" spans="3:15" s="12" customFormat="1" ht="15">
      <c r="C11" s="596" t="s">
        <v>110</v>
      </c>
      <c r="D11" s="659">
        <f aca="true" t="shared" si="3" ref="D11:D21">G11+J11+M11</f>
        <v>44</v>
      </c>
      <c r="E11" s="652">
        <v>2512333</v>
      </c>
      <c r="F11" s="653">
        <f t="shared" si="0"/>
        <v>57098.47727272727</v>
      </c>
      <c r="G11" s="660">
        <v>43</v>
      </c>
      <c r="H11" s="661">
        <v>2394975</v>
      </c>
      <c r="I11" s="656">
        <f t="shared" si="1"/>
        <v>55697.09302325582</v>
      </c>
      <c r="J11" s="660"/>
      <c r="K11" s="661"/>
      <c r="L11" s="656"/>
      <c r="M11" s="662">
        <v>1</v>
      </c>
      <c r="N11" s="663">
        <v>117358</v>
      </c>
      <c r="O11" s="658">
        <f t="shared" si="2"/>
        <v>117358</v>
      </c>
    </row>
    <row r="12" spans="3:15" s="12" customFormat="1" ht="15">
      <c r="C12" s="596" t="s">
        <v>111</v>
      </c>
      <c r="D12" s="659">
        <f t="shared" si="3"/>
        <v>46</v>
      </c>
      <c r="E12" s="652">
        <f aca="true" t="shared" si="4" ref="E12:E21">H12+K12+N12</f>
        <v>2729994</v>
      </c>
      <c r="F12" s="653">
        <f t="shared" si="0"/>
        <v>59347.69565217391</v>
      </c>
      <c r="G12" s="660">
        <v>42</v>
      </c>
      <c r="H12" s="661">
        <v>2459020</v>
      </c>
      <c r="I12" s="656">
        <f t="shared" si="1"/>
        <v>58548.09523809524</v>
      </c>
      <c r="J12" s="660">
        <v>3</v>
      </c>
      <c r="K12" s="661">
        <v>147955</v>
      </c>
      <c r="L12" s="656">
        <f aca="true" t="shared" si="5" ref="L12:L22">K12/J12</f>
        <v>49318.333333333336</v>
      </c>
      <c r="M12" s="662">
        <v>1</v>
      </c>
      <c r="N12" s="663">
        <v>123019</v>
      </c>
      <c r="O12" s="658">
        <f t="shared" si="2"/>
        <v>123019</v>
      </c>
    </row>
    <row r="13" spans="3:15" s="12" customFormat="1" ht="15">
      <c r="C13" s="596" t="s">
        <v>112</v>
      </c>
      <c r="D13" s="659">
        <f t="shared" si="3"/>
        <v>45</v>
      </c>
      <c r="E13" s="652">
        <f t="shared" si="4"/>
        <v>2807009</v>
      </c>
      <c r="F13" s="653">
        <f t="shared" si="0"/>
        <v>62377.97777777778</v>
      </c>
      <c r="G13" s="660">
        <v>41</v>
      </c>
      <c r="H13" s="661">
        <v>2553490</v>
      </c>
      <c r="I13" s="656">
        <f t="shared" si="1"/>
        <v>62280.243902439026</v>
      </c>
      <c r="J13" s="660">
        <v>3</v>
      </c>
      <c r="K13" s="661">
        <v>124980</v>
      </c>
      <c r="L13" s="656">
        <f t="shared" si="5"/>
        <v>41660</v>
      </c>
      <c r="M13" s="662">
        <v>1</v>
      </c>
      <c r="N13" s="663">
        <v>128539</v>
      </c>
      <c r="O13" s="658">
        <f t="shared" si="2"/>
        <v>128539</v>
      </c>
    </row>
    <row r="14" spans="3:15" s="12" customFormat="1" ht="15">
      <c r="C14" s="597" t="s">
        <v>113</v>
      </c>
      <c r="D14" s="659">
        <f t="shared" si="3"/>
        <v>45</v>
      </c>
      <c r="E14" s="652">
        <f t="shared" si="4"/>
        <v>2459195</v>
      </c>
      <c r="F14" s="653">
        <f t="shared" si="0"/>
        <v>54648.77777777778</v>
      </c>
      <c r="G14" s="660">
        <v>41</v>
      </c>
      <c r="H14" s="661">
        <v>2204736</v>
      </c>
      <c r="I14" s="656">
        <f t="shared" si="1"/>
        <v>53774.04878048781</v>
      </c>
      <c r="J14" s="660">
        <v>3</v>
      </c>
      <c r="K14" s="661">
        <v>142081</v>
      </c>
      <c r="L14" s="656">
        <f t="shared" si="5"/>
        <v>47360.333333333336</v>
      </c>
      <c r="M14" s="662">
        <v>1</v>
      </c>
      <c r="N14" s="663">
        <v>112378</v>
      </c>
      <c r="O14" s="658">
        <f t="shared" si="2"/>
        <v>112378</v>
      </c>
    </row>
    <row r="15" spans="3:15" s="12" customFormat="1" ht="15">
      <c r="C15" s="596" t="s">
        <v>114</v>
      </c>
      <c r="D15" s="659">
        <f t="shared" si="3"/>
        <v>46</v>
      </c>
      <c r="E15" s="652">
        <f t="shared" si="4"/>
        <v>2869525</v>
      </c>
      <c r="F15" s="653">
        <f t="shared" si="0"/>
        <v>62380.97826086957</v>
      </c>
      <c r="G15" s="660">
        <v>42</v>
      </c>
      <c r="H15" s="661">
        <v>2583318</v>
      </c>
      <c r="I15" s="656">
        <f t="shared" si="1"/>
        <v>61507.57142857143</v>
      </c>
      <c r="J15" s="660">
        <v>3</v>
      </c>
      <c r="K15" s="661">
        <v>157324</v>
      </c>
      <c r="L15" s="656">
        <f t="shared" si="5"/>
        <v>52441.333333333336</v>
      </c>
      <c r="M15" s="662">
        <v>1</v>
      </c>
      <c r="N15" s="663">
        <v>128883</v>
      </c>
      <c r="O15" s="658">
        <f t="shared" si="2"/>
        <v>128883</v>
      </c>
    </row>
    <row r="16" spans="3:15" s="12" customFormat="1" ht="15">
      <c r="C16" s="596" t="s">
        <v>115</v>
      </c>
      <c r="D16" s="659">
        <f t="shared" si="3"/>
        <v>47</v>
      </c>
      <c r="E16" s="652">
        <f t="shared" si="4"/>
        <v>3005789</v>
      </c>
      <c r="F16" s="653">
        <f t="shared" si="0"/>
        <v>63952.95744680851</v>
      </c>
      <c r="G16" s="660">
        <v>43</v>
      </c>
      <c r="H16" s="661">
        <v>2711456</v>
      </c>
      <c r="I16" s="656">
        <f t="shared" si="1"/>
        <v>63057.11627906977</v>
      </c>
      <c r="J16" s="660">
        <v>3</v>
      </c>
      <c r="K16" s="661">
        <v>166393</v>
      </c>
      <c r="L16" s="656">
        <f t="shared" si="5"/>
        <v>55464.333333333336</v>
      </c>
      <c r="M16" s="662">
        <v>1</v>
      </c>
      <c r="N16" s="663">
        <v>127940</v>
      </c>
      <c r="O16" s="658">
        <f t="shared" si="2"/>
        <v>127940</v>
      </c>
    </row>
    <row r="17" spans="3:15" s="12" customFormat="1" ht="15">
      <c r="C17" s="596" t="s">
        <v>116</v>
      </c>
      <c r="D17" s="659">
        <f t="shared" si="3"/>
        <v>47</v>
      </c>
      <c r="E17" s="652">
        <f t="shared" si="4"/>
        <v>2836666</v>
      </c>
      <c r="F17" s="653">
        <f t="shared" si="0"/>
        <v>60354.59574468085</v>
      </c>
      <c r="G17" s="660">
        <v>43</v>
      </c>
      <c r="H17" s="661">
        <v>2553136</v>
      </c>
      <c r="I17" s="656">
        <f t="shared" si="1"/>
        <v>59375.25581395349</v>
      </c>
      <c r="J17" s="660">
        <v>3</v>
      </c>
      <c r="K17" s="661">
        <v>158826</v>
      </c>
      <c r="L17" s="656">
        <f t="shared" si="5"/>
        <v>52942</v>
      </c>
      <c r="M17" s="662">
        <v>1</v>
      </c>
      <c r="N17" s="663">
        <v>124704</v>
      </c>
      <c r="O17" s="658">
        <f t="shared" si="2"/>
        <v>124704</v>
      </c>
    </row>
    <row r="18" spans="3:15" s="12" customFormat="1" ht="15">
      <c r="C18" s="596" t="s">
        <v>117</v>
      </c>
      <c r="D18" s="659">
        <f t="shared" si="3"/>
        <v>47</v>
      </c>
      <c r="E18" s="652">
        <f t="shared" si="4"/>
        <v>3011011</v>
      </c>
      <c r="F18" s="653">
        <f t="shared" si="0"/>
        <v>64064.063829787236</v>
      </c>
      <c r="G18" s="660">
        <v>43</v>
      </c>
      <c r="H18" s="664">
        <v>2698169</v>
      </c>
      <c r="I18" s="656">
        <f t="shared" si="1"/>
        <v>62748.11627906977</v>
      </c>
      <c r="J18" s="660">
        <v>3</v>
      </c>
      <c r="K18" s="664">
        <v>176565</v>
      </c>
      <c r="L18" s="665">
        <f t="shared" si="5"/>
        <v>58855</v>
      </c>
      <c r="M18" s="662">
        <v>1</v>
      </c>
      <c r="N18" s="663">
        <v>136277</v>
      </c>
      <c r="O18" s="666">
        <f t="shared" si="2"/>
        <v>136277</v>
      </c>
    </row>
    <row r="19" spans="3:15" s="12" customFormat="1" ht="15">
      <c r="C19" s="596" t="s">
        <v>118</v>
      </c>
      <c r="D19" s="667">
        <f t="shared" si="3"/>
        <v>49</v>
      </c>
      <c r="E19" s="668">
        <f t="shared" si="4"/>
        <v>2822727.79</v>
      </c>
      <c r="F19" s="669">
        <f t="shared" si="0"/>
        <v>57606.68959183674</v>
      </c>
      <c r="G19" s="670">
        <v>47</v>
      </c>
      <c r="H19" s="671">
        <v>2640955.79</v>
      </c>
      <c r="I19" s="672">
        <f t="shared" si="1"/>
        <v>56190.54872340426</v>
      </c>
      <c r="J19" s="670">
        <v>1</v>
      </c>
      <c r="K19" s="671">
        <v>49526</v>
      </c>
      <c r="L19" s="672">
        <f t="shared" si="5"/>
        <v>49526</v>
      </c>
      <c r="M19" s="673">
        <v>1</v>
      </c>
      <c r="N19" s="674">
        <v>132246</v>
      </c>
      <c r="O19" s="675">
        <f t="shared" si="2"/>
        <v>132246</v>
      </c>
    </row>
    <row r="20" spans="3:15" s="12" customFormat="1" ht="15">
      <c r="C20" s="236" t="s">
        <v>119</v>
      </c>
      <c r="D20" s="676">
        <f t="shared" si="3"/>
        <v>49</v>
      </c>
      <c r="E20" s="677">
        <f t="shared" si="4"/>
        <v>2752030</v>
      </c>
      <c r="F20" s="678">
        <f t="shared" si="0"/>
        <v>56163.87755102041</v>
      </c>
      <c r="G20" s="679">
        <v>47</v>
      </c>
      <c r="H20" s="680">
        <v>2577826</v>
      </c>
      <c r="I20" s="681">
        <f t="shared" si="1"/>
        <v>54847.36170212766</v>
      </c>
      <c r="J20" s="679">
        <v>1</v>
      </c>
      <c r="K20" s="680">
        <v>47723</v>
      </c>
      <c r="L20" s="681">
        <f>K20/J20</f>
        <v>47723</v>
      </c>
      <c r="M20" s="682">
        <v>1</v>
      </c>
      <c r="N20" s="683">
        <v>126481</v>
      </c>
      <c r="O20" s="675">
        <f t="shared" si="2"/>
        <v>126481</v>
      </c>
    </row>
    <row r="21" spans="3:15" s="12" customFormat="1" ht="15">
      <c r="C21" s="237" t="s">
        <v>21</v>
      </c>
      <c r="D21" s="676">
        <f t="shared" si="3"/>
        <v>555</v>
      </c>
      <c r="E21" s="677">
        <f t="shared" si="4"/>
        <v>33081057.79</v>
      </c>
      <c r="F21" s="678">
        <f t="shared" si="0"/>
        <v>59605.50953153153</v>
      </c>
      <c r="G21" s="670">
        <f>SUM(G9:G20)</f>
        <v>520</v>
      </c>
      <c r="H21" s="671">
        <f>SUM(H9:H20)</f>
        <v>30408801.79</v>
      </c>
      <c r="I21" s="681">
        <f t="shared" si="1"/>
        <v>58478.464980769226</v>
      </c>
      <c r="J21" s="670">
        <f>SUM(J9:J20)</f>
        <v>23</v>
      </c>
      <c r="K21" s="671">
        <f>SUM(K9:K20)</f>
        <v>1171373</v>
      </c>
      <c r="L21" s="681">
        <f t="shared" si="5"/>
        <v>50929.260869565216</v>
      </c>
      <c r="M21" s="684">
        <f>SUM(M9:M20)</f>
        <v>12</v>
      </c>
      <c r="N21" s="685">
        <f>SUM(N9:N20)</f>
        <v>1500883</v>
      </c>
      <c r="O21" s="686">
        <f t="shared" si="2"/>
        <v>125073.58333333333</v>
      </c>
    </row>
    <row r="22" spans="3:15" s="12" customFormat="1" ht="15.75" thickBot="1">
      <c r="C22" s="238" t="s">
        <v>120</v>
      </c>
      <c r="D22" s="687">
        <f>D21/12</f>
        <v>46.25</v>
      </c>
      <c r="E22" s="692">
        <f>E21/12</f>
        <v>2756754.8158333334</v>
      </c>
      <c r="F22" s="693">
        <f t="shared" si="0"/>
        <v>59605.509531531534</v>
      </c>
      <c r="G22" s="688">
        <f>G21/12</f>
        <v>43.333333333333336</v>
      </c>
      <c r="H22" s="689">
        <f>H21/12</f>
        <v>2534066.8158333334</v>
      </c>
      <c r="I22" s="694">
        <f t="shared" si="1"/>
        <v>58478.464980769226</v>
      </c>
      <c r="J22" s="688">
        <f>J21/12</f>
        <v>1.9166666666666667</v>
      </c>
      <c r="K22" s="689">
        <f>K21/12</f>
        <v>97614.41666666667</v>
      </c>
      <c r="L22" s="694">
        <f t="shared" si="5"/>
        <v>50929.260869565216</v>
      </c>
      <c r="M22" s="690">
        <v>1</v>
      </c>
      <c r="N22" s="691">
        <f>N21/12</f>
        <v>125073.58333333333</v>
      </c>
      <c r="O22" s="695">
        <v>116937</v>
      </c>
    </row>
    <row r="23" spans="3:15" s="12" customFormat="1" ht="12.75">
      <c r="C23" s="886" t="s">
        <v>724</v>
      </c>
      <c r="D23" s="886"/>
      <c r="E23" s="886"/>
      <c r="F23" s="886"/>
      <c r="G23" s="886"/>
      <c r="H23" s="886"/>
      <c r="I23" s="886"/>
      <c r="J23" s="886"/>
      <c r="K23" s="886"/>
      <c r="L23" s="886"/>
      <c r="M23" s="886"/>
      <c r="N23" s="886"/>
      <c r="O23" s="187"/>
    </row>
    <row r="24" spans="3:15" s="12" customFormat="1" ht="12.75">
      <c r="C24" s="232" t="s">
        <v>771</v>
      </c>
      <c r="D24" s="232"/>
      <c r="E24" s="232"/>
      <c r="F24" s="187"/>
      <c r="G24" s="187"/>
      <c r="H24" s="187"/>
      <c r="I24" s="187"/>
      <c r="J24" s="187"/>
      <c r="K24" s="187"/>
      <c r="L24" s="187"/>
      <c r="M24" s="187"/>
      <c r="N24" s="187"/>
      <c r="O24" s="187"/>
    </row>
    <row r="25" spans="3:15" s="12" customFormat="1" ht="12.75"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</row>
    <row r="26" spans="3:15" s="12" customFormat="1" ht="12.75"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</row>
    <row r="27" spans="3:15" s="12" customFormat="1" ht="12.75"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</row>
    <row r="28" spans="3:15" s="12" customFormat="1" ht="16.5">
      <c r="C28" s="865" t="s">
        <v>816</v>
      </c>
      <c r="D28" s="865"/>
      <c r="E28" s="865"/>
      <c r="F28" s="865"/>
      <c r="G28" s="865"/>
      <c r="H28" s="865"/>
      <c r="I28" s="865"/>
      <c r="J28" s="865"/>
      <c r="K28" s="865"/>
      <c r="L28" s="865"/>
      <c r="M28" s="865"/>
      <c r="N28" s="865"/>
      <c r="O28" s="865"/>
    </row>
    <row r="29" spans="3:15" s="12" customFormat="1" ht="15.75" thickBot="1">
      <c r="C29" s="233"/>
      <c r="D29" s="234"/>
      <c r="E29" s="234"/>
      <c r="F29" s="234"/>
      <c r="G29" s="234"/>
      <c r="H29" s="235"/>
      <c r="I29" s="235"/>
      <c r="J29" s="235"/>
      <c r="K29" s="235"/>
      <c r="L29" s="235"/>
      <c r="M29" s="235"/>
      <c r="N29" s="156"/>
      <c r="O29" s="499" t="s">
        <v>57</v>
      </c>
    </row>
    <row r="30" spans="3:16" s="12" customFormat="1" ht="15" customHeight="1">
      <c r="C30" s="873" t="s">
        <v>839</v>
      </c>
      <c r="D30" s="876" t="s">
        <v>21</v>
      </c>
      <c r="E30" s="877"/>
      <c r="F30" s="878"/>
      <c r="G30" s="879" t="s">
        <v>516</v>
      </c>
      <c r="H30" s="880"/>
      <c r="I30" s="881"/>
      <c r="J30" s="882" t="s">
        <v>106</v>
      </c>
      <c r="K30" s="883"/>
      <c r="L30" s="884"/>
      <c r="M30" s="879" t="s">
        <v>107</v>
      </c>
      <c r="N30" s="880"/>
      <c r="O30" s="881"/>
      <c r="P30" s="30"/>
    </row>
    <row r="31" spans="3:15" s="12" customFormat="1" ht="12.75" customHeight="1">
      <c r="C31" s="874"/>
      <c r="D31" s="871" t="s">
        <v>60</v>
      </c>
      <c r="E31" s="866" t="s">
        <v>515</v>
      </c>
      <c r="F31" s="868" t="s">
        <v>599</v>
      </c>
      <c r="G31" s="871" t="s">
        <v>60</v>
      </c>
      <c r="H31" s="866" t="s">
        <v>515</v>
      </c>
      <c r="I31" s="868" t="s">
        <v>599</v>
      </c>
      <c r="J31" s="871" t="s">
        <v>60</v>
      </c>
      <c r="K31" s="866" t="s">
        <v>515</v>
      </c>
      <c r="L31" s="868" t="s">
        <v>599</v>
      </c>
      <c r="M31" s="871" t="s">
        <v>60</v>
      </c>
      <c r="N31" s="866" t="s">
        <v>515</v>
      </c>
      <c r="O31" s="868" t="s">
        <v>599</v>
      </c>
    </row>
    <row r="32" spans="2:21" s="12" customFormat="1" ht="21.75" customHeight="1" thickBot="1">
      <c r="B32" s="491"/>
      <c r="C32" s="885"/>
      <c r="D32" s="872"/>
      <c r="E32" s="867"/>
      <c r="F32" s="869"/>
      <c r="G32" s="872"/>
      <c r="H32" s="867"/>
      <c r="I32" s="869"/>
      <c r="J32" s="872"/>
      <c r="K32" s="867"/>
      <c r="L32" s="869"/>
      <c r="M32" s="872"/>
      <c r="N32" s="867"/>
      <c r="O32" s="869"/>
      <c r="U32" s="625"/>
    </row>
    <row r="33" spans="2:19" s="12" customFormat="1" ht="14.25" customHeight="1">
      <c r="B33" s="491"/>
      <c r="C33" s="500" t="s">
        <v>108</v>
      </c>
      <c r="D33" s="696">
        <f>G33+J33+M33</f>
        <v>49</v>
      </c>
      <c r="E33" s="668">
        <f>H33+K33+N33</f>
        <v>3562886</v>
      </c>
      <c r="F33" s="697">
        <f>E33/D33</f>
        <v>72711.95918367348</v>
      </c>
      <c r="G33" s="698">
        <v>47</v>
      </c>
      <c r="H33" s="699">
        <v>3338508</v>
      </c>
      <c r="I33" s="700">
        <f>H33/G33</f>
        <v>71032.08510638298</v>
      </c>
      <c r="J33" s="698">
        <v>1</v>
      </c>
      <c r="K33" s="699">
        <v>80378</v>
      </c>
      <c r="L33" s="701">
        <f>K33/J33</f>
        <v>80378</v>
      </c>
      <c r="M33" s="702">
        <v>1</v>
      </c>
      <c r="N33" s="703">
        <v>144000</v>
      </c>
      <c r="O33" s="704">
        <f>N33/M33</f>
        <v>144000</v>
      </c>
      <c r="Q33" s="555"/>
      <c r="R33" s="555"/>
      <c r="S33" s="555"/>
    </row>
    <row r="34" spans="2:19" s="12" customFormat="1" ht="14.25" customHeight="1">
      <c r="B34" s="491"/>
      <c r="C34" s="501" t="s">
        <v>109</v>
      </c>
      <c r="D34" s="696">
        <f aca="true" t="shared" si="6" ref="D34:D44">G34+J34+M34</f>
        <v>49</v>
      </c>
      <c r="E34" s="668">
        <f aca="true" t="shared" si="7" ref="E34:E44">H34+K34+N34</f>
        <v>3132483</v>
      </c>
      <c r="F34" s="697">
        <f aca="true" t="shared" si="8" ref="F34:F45">E34/D34</f>
        <v>63928.22448979592</v>
      </c>
      <c r="G34" s="670">
        <v>47</v>
      </c>
      <c r="H34" s="705">
        <v>2936524</v>
      </c>
      <c r="I34" s="700">
        <f aca="true" t="shared" si="9" ref="I34:I44">H34/G34</f>
        <v>62479.234042553195</v>
      </c>
      <c r="J34" s="698">
        <v>1</v>
      </c>
      <c r="K34" s="705">
        <v>70319</v>
      </c>
      <c r="L34" s="701">
        <f aca="true" t="shared" si="10" ref="L34:L45">K34/J34</f>
        <v>70319</v>
      </c>
      <c r="M34" s="673">
        <v>1</v>
      </c>
      <c r="N34" s="706">
        <v>125640</v>
      </c>
      <c r="O34" s="704">
        <f aca="true" t="shared" si="11" ref="O34:O45">N34/M34</f>
        <v>125640</v>
      </c>
      <c r="Q34" s="555"/>
      <c r="R34" s="555"/>
      <c r="S34" s="555"/>
    </row>
    <row r="35" spans="2:21" s="12" customFormat="1" ht="14.25" customHeight="1">
      <c r="B35" s="491"/>
      <c r="C35" s="501" t="s">
        <v>110</v>
      </c>
      <c r="D35" s="696">
        <f t="shared" si="6"/>
        <v>49</v>
      </c>
      <c r="E35" s="668">
        <f t="shared" si="7"/>
        <v>3419443</v>
      </c>
      <c r="F35" s="697">
        <f t="shared" si="8"/>
        <v>69784.55102040817</v>
      </c>
      <c r="G35" s="670">
        <v>47</v>
      </c>
      <c r="H35" s="705">
        <v>3204538</v>
      </c>
      <c r="I35" s="700">
        <f t="shared" si="9"/>
        <v>68181.65957446808</v>
      </c>
      <c r="J35" s="698">
        <v>1</v>
      </c>
      <c r="K35" s="705">
        <v>77025</v>
      </c>
      <c r="L35" s="701">
        <f t="shared" si="10"/>
        <v>77025</v>
      </c>
      <c r="M35" s="673">
        <v>1</v>
      </c>
      <c r="N35" s="706">
        <v>137880</v>
      </c>
      <c r="O35" s="704">
        <f t="shared" si="11"/>
        <v>137880</v>
      </c>
      <c r="Q35" s="555"/>
      <c r="R35" s="555"/>
      <c r="S35" s="555"/>
      <c r="T35" s="555"/>
      <c r="U35" s="526"/>
    </row>
    <row r="36" spans="2:19" s="12" customFormat="1" ht="14.25" customHeight="1">
      <c r="B36" s="491"/>
      <c r="C36" s="501" t="s">
        <v>111</v>
      </c>
      <c r="D36" s="696">
        <f t="shared" si="6"/>
        <v>50</v>
      </c>
      <c r="E36" s="668">
        <f t="shared" si="7"/>
        <v>3487708</v>
      </c>
      <c r="F36" s="697">
        <f t="shared" si="8"/>
        <v>69754.16</v>
      </c>
      <c r="G36" s="670">
        <v>47</v>
      </c>
      <c r="H36" s="705">
        <v>3204538</v>
      </c>
      <c r="I36" s="700">
        <f t="shared" si="9"/>
        <v>68181.65957446808</v>
      </c>
      <c r="J36" s="698">
        <v>2</v>
      </c>
      <c r="K36" s="705">
        <v>145290</v>
      </c>
      <c r="L36" s="701">
        <f t="shared" si="10"/>
        <v>72645</v>
      </c>
      <c r="M36" s="673">
        <v>1</v>
      </c>
      <c r="N36" s="706">
        <v>137880</v>
      </c>
      <c r="O36" s="704">
        <f t="shared" si="11"/>
        <v>137880</v>
      </c>
      <c r="P36" s="554"/>
      <c r="Q36" s="555"/>
      <c r="R36" s="555"/>
      <c r="S36" s="555"/>
    </row>
    <row r="37" spans="2:19" s="12" customFormat="1" ht="14.25" customHeight="1">
      <c r="B37" s="491"/>
      <c r="C37" s="501" t="s">
        <v>112</v>
      </c>
      <c r="D37" s="696">
        <f t="shared" si="6"/>
        <v>50</v>
      </c>
      <c r="E37" s="668">
        <f t="shared" si="7"/>
        <v>3341268</v>
      </c>
      <c r="F37" s="697">
        <f t="shared" si="8"/>
        <v>66825.36</v>
      </c>
      <c r="G37" s="670">
        <v>47</v>
      </c>
      <c r="H37" s="705">
        <v>3070546</v>
      </c>
      <c r="I37" s="700">
        <f t="shared" si="9"/>
        <v>65330.765957446805</v>
      </c>
      <c r="J37" s="698">
        <v>2</v>
      </c>
      <c r="K37" s="705">
        <v>138962</v>
      </c>
      <c r="L37" s="701">
        <f t="shared" si="10"/>
        <v>69481</v>
      </c>
      <c r="M37" s="673">
        <v>1</v>
      </c>
      <c r="N37" s="706">
        <v>131760</v>
      </c>
      <c r="O37" s="704">
        <f t="shared" si="11"/>
        <v>131760</v>
      </c>
      <c r="P37" s="554"/>
      <c r="Q37" s="555"/>
      <c r="R37" s="555"/>
      <c r="S37" s="555"/>
    </row>
    <row r="38" spans="2:21" s="12" customFormat="1" ht="14.25" customHeight="1">
      <c r="B38" s="491"/>
      <c r="C38" s="501" t="s">
        <v>113</v>
      </c>
      <c r="D38" s="696">
        <f t="shared" si="6"/>
        <v>50</v>
      </c>
      <c r="E38" s="668">
        <f t="shared" si="7"/>
        <v>3487708</v>
      </c>
      <c r="F38" s="697">
        <f t="shared" si="8"/>
        <v>69754.16</v>
      </c>
      <c r="G38" s="670">
        <v>47</v>
      </c>
      <c r="H38" s="705">
        <v>3204538</v>
      </c>
      <c r="I38" s="700">
        <f t="shared" si="9"/>
        <v>68181.65957446808</v>
      </c>
      <c r="J38" s="698">
        <v>2</v>
      </c>
      <c r="K38" s="705">
        <v>145290</v>
      </c>
      <c r="L38" s="701">
        <f t="shared" si="10"/>
        <v>72645</v>
      </c>
      <c r="M38" s="673">
        <v>1</v>
      </c>
      <c r="N38" s="706">
        <v>137880</v>
      </c>
      <c r="O38" s="704">
        <f t="shared" si="11"/>
        <v>137880</v>
      </c>
      <c r="P38" s="554"/>
      <c r="Q38" s="555"/>
      <c r="R38" s="555"/>
      <c r="S38" s="555"/>
      <c r="T38" s="555"/>
      <c r="U38" s="526"/>
    </row>
    <row r="39" spans="2:19" s="12" customFormat="1" ht="14.25" customHeight="1">
      <c r="B39" s="491"/>
      <c r="C39" s="501" t="s">
        <v>114</v>
      </c>
      <c r="D39" s="696">
        <f t="shared" si="6"/>
        <v>50</v>
      </c>
      <c r="E39" s="668">
        <f t="shared" si="7"/>
        <v>3634125</v>
      </c>
      <c r="F39" s="697">
        <f t="shared" si="8"/>
        <v>72682.5</v>
      </c>
      <c r="G39" s="698">
        <v>47</v>
      </c>
      <c r="H39" s="699">
        <v>3338508</v>
      </c>
      <c r="I39" s="700">
        <f t="shared" si="9"/>
        <v>71032.08510638298</v>
      </c>
      <c r="J39" s="698">
        <v>2</v>
      </c>
      <c r="K39" s="705">
        <v>151617</v>
      </c>
      <c r="L39" s="701">
        <f t="shared" si="10"/>
        <v>75808.5</v>
      </c>
      <c r="M39" s="673">
        <v>1</v>
      </c>
      <c r="N39" s="706">
        <v>144000</v>
      </c>
      <c r="O39" s="704">
        <f t="shared" si="11"/>
        <v>144000</v>
      </c>
      <c r="P39" s="554"/>
      <c r="Q39" s="555"/>
      <c r="R39" s="555"/>
      <c r="S39" s="555"/>
    </row>
    <row r="40" spans="2:19" s="12" customFormat="1" ht="14.25" customHeight="1">
      <c r="B40" s="491"/>
      <c r="C40" s="501" t="s">
        <v>115</v>
      </c>
      <c r="D40" s="696">
        <f t="shared" si="6"/>
        <v>50</v>
      </c>
      <c r="E40" s="668">
        <f t="shared" si="7"/>
        <v>3341268</v>
      </c>
      <c r="F40" s="697">
        <f t="shared" si="8"/>
        <v>66825.36</v>
      </c>
      <c r="G40" s="670">
        <v>47</v>
      </c>
      <c r="H40" s="705">
        <v>3070546</v>
      </c>
      <c r="I40" s="700">
        <f t="shared" si="9"/>
        <v>65330.765957446805</v>
      </c>
      <c r="J40" s="698">
        <v>2</v>
      </c>
      <c r="K40" s="705">
        <v>138962</v>
      </c>
      <c r="L40" s="701">
        <f t="shared" si="10"/>
        <v>69481</v>
      </c>
      <c r="M40" s="673">
        <v>1</v>
      </c>
      <c r="N40" s="706">
        <v>131760</v>
      </c>
      <c r="O40" s="704">
        <f t="shared" si="11"/>
        <v>131760</v>
      </c>
      <c r="P40" s="554"/>
      <c r="Q40" s="555"/>
      <c r="R40" s="555"/>
      <c r="S40" s="555"/>
    </row>
    <row r="41" spans="2:21" s="12" customFormat="1" ht="14.25" customHeight="1">
      <c r="B41" s="491"/>
      <c r="C41" s="501" t="s">
        <v>116</v>
      </c>
      <c r="D41" s="696">
        <f t="shared" si="6"/>
        <v>50</v>
      </c>
      <c r="E41" s="668">
        <f t="shared" si="7"/>
        <v>3487708</v>
      </c>
      <c r="F41" s="697">
        <f t="shared" si="8"/>
        <v>69754.16</v>
      </c>
      <c r="G41" s="670">
        <v>47</v>
      </c>
      <c r="H41" s="705">
        <v>3204538</v>
      </c>
      <c r="I41" s="700">
        <f t="shared" si="9"/>
        <v>68181.65957446808</v>
      </c>
      <c r="J41" s="698">
        <v>2</v>
      </c>
      <c r="K41" s="705">
        <v>145290</v>
      </c>
      <c r="L41" s="701">
        <f t="shared" si="10"/>
        <v>72645</v>
      </c>
      <c r="M41" s="673">
        <v>1</v>
      </c>
      <c r="N41" s="706">
        <v>137880</v>
      </c>
      <c r="O41" s="704">
        <f t="shared" si="11"/>
        <v>137880</v>
      </c>
      <c r="P41" s="554"/>
      <c r="Q41" s="555"/>
      <c r="R41" s="555"/>
      <c r="S41" s="555"/>
      <c r="T41" s="555"/>
      <c r="U41" s="526"/>
    </row>
    <row r="42" spans="2:19" s="12" customFormat="1" ht="14.25" customHeight="1">
      <c r="B42" s="491"/>
      <c r="C42" s="501" t="s">
        <v>117</v>
      </c>
      <c r="D42" s="696">
        <f t="shared" si="6"/>
        <v>50</v>
      </c>
      <c r="E42" s="668">
        <f t="shared" si="7"/>
        <v>3487708</v>
      </c>
      <c r="F42" s="697">
        <f t="shared" si="8"/>
        <v>69754.16</v>
      </c>
      <c r="G42" s="670">
        <v>47</v>
      </c>
      <c r="H42" s="705">
        <v>3204538</v>
      </c>
      <c r="I42" s="700">
        <f t="shared" si="9"/>
        <v>68181.65957446808</v>
      </c>
      <c r="J42" s="698">
        <v>2</v>
      </c>
      <c r="K42" s="705">
        <v>145290</v>
      </c>
      <c r="L42" s="701">
        <f t="shared" si="10"/>
        <v>72645</v>
      </c>
      <c r="M42" s="673">
        <v>1</v>
      </c>
      <c r="N42" s="706">
        <v>137880</v>
      </c>
      <c r="O42" s="704">
        <v>137880</v>
      </c>
      <c r="P42" s="554"/>
      <c r="Q42" s="555"/>
      <c r="R42" s="555"/>
      <c r="S42" s="555"/>
    </row>
    <row r="43" spans="2:19" s="12" customFormat="1" ht="14.25" customHeight="1">
      <c r="B43" s="491"/>
      <c r="C43" s="501" t="s">
        <v>118</v>
      </c>
      <c r="D43" s="696">
        <f t="shared" si="6"/>
        <v>50</v>
      </c>
      <c r="E43" s="668">
        <f t="shared" si="7"/>
        <v>3341268</v>
      </c>
      <c r="F43" s="697">
        <f t="shared" si="8"/>
        <v>66825.36</v>
      </c>
      <c r="G43" s="670">
        <v>47</v>
      </c>
      <c r="H43" s="705">
        <v>3070546</v>
      </c>
      <c r="I43" s="700">
        <f t="shared" si="9"/>
        <v>65330.765957446805</v>
      </c>
      <c r="J43" s="698">
        <v>2</v>
      </c>
      <c r="K43" s="705">
        <v>138962</v>
      </c>
      <c r="L43" s="701">
        <f t="shared" si="10"/>
        <v>69481</v>
      </c>
      <c r="M43" s="673">
        <v>1</v>
      </c>
      <c r="N43" s="706">
        <v>131760</v>
      </c>
      <c r="O43" s="704">
        <f t="shared" si="11"/>
        <v>131760</v>
      </c>
      <c r="P43" s="554"/>
      <c r="Q43" s="555"/>
      <c r="R43" s="555"/>
      <c r="S43" s="555"/>
    </row>
    <row r="44" spans="2:21" s="12" customFormat="1" ht="14.25" customHeight="1">
      <c r="B44" s="491"/>
      <c r="C44" s="501" t="s">
        <v>119</v>
      </c>
      <c r="D44" s="696">
        <f t="shared" si="6"/>
        <v>50</v>
      </c>
      <c r="E44" s="668">
        <f t="shared" si="7"/>
        <v>3634125</v>
      </c>
      <c r="F44" s="697">
        <f t="shared" si="8"/>
        <v>72682.5</v>
      </c>
      <c r="G44" s="698">
        <v>47</v>
      </c>
      <c r="H44" s="699">
        <v>3338508</v>
      </c>
      <c r="I44" s="700">
        <f t="shared" si="9"/>
        <v>71032.08510638298</v>
      </c>
      <c r="J44" s="698">
        <v>2</v>
      </c>
      <c r="K44" s="705">
        <v>151617</v>
      </c>
      <c r="L44" s="701">
        <f t="shared" si="10"/>
        <v>75808.5</v>
      </c>
      <c r="M44" s="673">
        <v>1</v>
      </c>
      <c r="N44" s="706">
        <v>144000</v>
      </c>
      <c r="O44" s="704">
        <f t="shared" si="11"/>
        <v>144000</v>
      </c>
      <c r="P44" s="554"/>
      <c r="Q44" s="555"/>
      <c r="R44" s="555"/>
      <c r="S44" s="555"/>
      <c r="T44" s="555"/>
      <c r="U44" s="526"/>
    </row>
    <row r="45" spans="2:19" s="12" customFormat="1" ht="14.25" customHeight="1">
      <c r="B45" s="491"/>
      <c r="C45" s="502" t="s">
        <v>21</v>
      </c>
      <c r="D45" s="682">
        <f>SUM(D33:D44)</f>
        <v>597</v>
      </c>
      <c r="E45" s="668">
        <f>SUM(E33:E44)</f>
        <v>41357698</v>
      </c>
      <c r="F45" s="697">
        <f t="shared" si="8"/>
        <v>69275.87604690118</v>
      </c>
      <c r="G45" s="670">
        <f>SUM(G33:G44)</f>
        <v>564</v>
      </c>
      <c r="H45" s="705">
        <f>SUM(H33:H44)</f>
        <v>38186376</v>
      </c>
      <c r="I45" s="700">
        <f>H45/G45</f>
        <v>67706.34042553192</v>
      </c>
      <c r="J45" s="670">
        <f>SUM(J33:J44)</f>
        <v>21</v>
      </c>
      <c r="K45" s="705">
        <f>SUM(K33:K44)</f>
        <v>1529002</v>
      </c>
      <c r="L45" s="701">
        <f t="shared" si="10"/>
        <v>72809.61904761905</v>
      </c>
      <c r="M45" s="707">
        <v>12</v>
      </c>
      <c r="N45" s="706">
        <f>SUM(N33:N44)</f>
        <v>1642320</v>
      </c>
      <c r="O45" s="704">
        <f t="shared" si="11"/>
        <v>136860</v>
      </c>
      <c r="P45" s="554"/>
      <c r="Q45" s="555"/>
      <c r="R45" s="555"/>
      <c r="S45" s="555"/>
    </row>
    <row r="46" spans="2:19" s="12" customFormat="1" ht="14.25" customHeight="1" thickBot="1">
      <c r="B46" s="491"/>
      <c r="C46" s="503" t="s">
        <v>120</v>
      </c>
      <c r="D46" s="708">
        <v>49.75</v>
      </c>
      <c r="E46" s="709">
        <f>E45/12</f>
        <v>3446474.8333333335</v>
      </c>
      <c r="F46" s="710">
        <f>E46/D46</f>
        <v>69275.87604690118</v>
      </c>
      <c r="G46" s="711">
        <v>47</v>
      </c>
      <c r="H46" s="712">
        <v>3182198</v>
      </c>
      <c r="I46" s="713">
        <f>H46/G46</f>
        <v>67706.34042553192</v>
      </c>
      <c r="J46" s="711">
        <v>1.75</v>
      </c>
      <c r="K46" s="712">
        <v>127416.83</v>
      </c>
      <c r="L46" s="713">
        <f>K46/J46</f>
        <v>72809.61714285714</v>
      </c>
      <c r="M46" s="714">
        <v>1</v>
      </c>
      <c r="N46" s="716">
        <v>136860</v>
      </c>
      <c r="O46" s="715">
        <f>N46</f>
        <v>136860</v>
      </c>
      <c r="R46" s="555"/>
      <c r="S46" s="555"/>
    </row>
    <row r="47" spans="3:19" s="12" customFormat="1" ht="15">
      <c r="C47" s="870" t="s">
        <v>757</v>
      </c>
      <c r="D47" s="870"/>
      <c r="E47" s="870"/>
      <c r="F47" s="870"/>
      <c r="G47" s="870"/>
      <c r="H47" s="870"/>
      <c r="I47" s="870"/>
      <c r="J47" s="870"/>
      <c r="K47" s="870"/>
      <c r="L47" s="870"/>
      <c r="M47" s="870"/>
      <c r="N47" s="870"/>
      <c r="O47" s="156"/>
      <c r="S47" s="626"/>
    </row>
    <row r="48" spans="3:15" ht="12.75">
      <c r="C48" s="187"/>
      <c r="D48" s="187"/>
      <c r="E48" s="187"/>
      <c r="F48" s="187"/>
      <c r="G48" s="529"/>
      <c r="H48" s="187"/>
      <c r="I48" s="529"/>
      <c r="J48" s="529"/>
      <c r="K48" s="187"/>
      <c r="L48" s="187"/>
      <c r="M48" s="187"/>
      <c r="N48" s="187"/>
      <c r="O48" s="187"/>
    </row>
    <row r="49" spans="3:15" ht="16.5">
      <c r="C49" s="865" t="s">
        <v>817</v>
      </c>
      <c r="D49" s="865"/>
      <c r="E49" s="865"/>
      <c r="F49" s="865"/>
      <c r="G49" s="865"/>
      <c r="H49" s="865"/>
      <c r="I49" s="865"/>
      <c r="J49" s="865"/>
      <c r="K49" s="865"/>
      <c r="L49" s="865"/>
      <c r="M49" s="865"/>
      <c r="N49" s="865"/>
      <c r="O49" s="865"/>
    </row>
    <row r="50" spans="3:15" ht="15.75" thickBot="1">
      <c r="C50" s="233"/>
      <c r="D50" s="234"/>
      <c r="E50" s="234"/>
      <c r="F50" s="234"/>
      <c r="G50" s="234"/>
      <c r="H50" s="235"/>
      <c r="I50" s="235"/>
      <c r="J50" s="235"/>
      <c r="K50" s="235"/>
      <c r="L50" s="235"/>
      <c r="M50" s="235"/>
      <c r="N50" s="156"/>
      <c r="O50" s="499" t="s">
        <v>57</v>
      </c>
    </row>
    <row r="51" spans="3:15" ht="15" customHeight="1">
      <c r="C51" s="873" t="s">
        <v>839</v>
      </c>
      <c r="D51" s="876" t="s">
        <v>21</v>
      </c>
      <c r="E51" s="877"/>
      <c r="F51" s="878"/>
      <c r="G51" s="879" t="s">
        <v>516</v>
      </c>
      <c r="H51" s="880"/>
      <c r="I51" s="881"/>
      <c r="J51" s="882" t="s">
        <v>106</v>
      </c>
      <c r="K51" s="883"/>
      <c r="L51" s="884"/>
      <c r="M51" s="879" t="s">
        <v>107</v>
      </c>
      <c r="N51" s="880"/>
      <c r="O51" s="881"/>
    </row>
    <row r="52" spans="3:15" ht="12.75" customHeight="1">
      <c r="C52" s="874"/>
      <c r="D52" s="871" t="s">
        <v>60</v>
      </c>
      <c r="E52" s="866" t="s">
        <v>515</v>
      </c>
      <c r="F52" s="868" t="s">
        <v>599</v>
      </c>
      <c r="G52" s="871" t="s">
        <v>60</v>
      </c>
      <c r="H52" s="866" t="s">
        <v>515</v>
      </c>
      <c r="I52" s="868" t="s">
        <v>599</v>
      </c>
      <c r="J52" s="871" t="s">
        <v>60</v>
      </c>
      <c r="K52" s="866" t="s">
        <v>515</v>
      </c>
      <c r="L52" s="868" t="s">
        <v>599</v>
      </c>
      <c r="M52" s="871" t="s">
        <v>60</v>
      </c>
      <c r="N52" s="866" t="s">
        <v>515</v>
      </c>
      <c r="O52" s="868" t="s">
        <v>599</v>
      </c>
    </row>
    <row r="53" spans="3:15" ht="13.5" thickBot="1">
      <c r="C53" s="875"/>
      <c r="D53" s="872"/>
      <c r="E53" s="867"/>
      <c r="F53" s="869"/>
      <c r="G53" s="872"/>
      <c r="H53" s="867"/>
      <c r="I53" s="869"/>
      <c r="J53" s="872"/>
      <c r="K53" s="867"/>
      <c r="L53" s="869"/>
      <c r="M53" s="872"/>
      <c r="N53" s="867"/>
      <c r="O53" s="869"/>
    </row>
    <row r="54" spans="3:16" ht="15">
      <c r="C54" s="504" t="s">
        <v>108</v>
      </c>
      <c r="D54" s="696">
        <f>G54+J54+M54</f>
        <v>49</v>
      </c>
      <c r="E54" s="717">
        <f>H54+K54+N54</f>
        <v>4173920.949</v>
      </c>
      <c r="F54" s="678">
        <f>E54/D54</f>
        <v>85182.06018367347</v>
      </c>
      <c r="G54" s="718">
        <v>47</v>
      </c>
      <c r="H54" s="719">
        <f>H33*1.1715</f>
        <v>3911062.122</v>
      </c>
      <c r="I54" s="720">
        <f>H54/G54</f>
        <v>83214.08770212765</v>
      </c>
      <c r="J54" s="718">
        <v>1</v>
      </c>
      <c r="K54" s="719">
        <f>K33*1.1715</f>
        <v>94162.827</v>
      </c>
      <c r="L54" s="721">
        <f>K54/J54</f>
        <v>94162.827</v>
      </c>
      <c r="M54" s="696">
        <v>1</v>
      </c>
      <c r="N54" s="717">
        <f>N33*1.1715</f>
        <v>168696</v>
      </c>
      <c r="O54" s="686">
        <f>N54</f>
        <v>168696</v>
      </c>
      <c r="P54" s="598"/>
    </row>
    <row r="55" spans="3:16" ht="15">
      <c r="C55" s="505" t="s">
        <v>109</v>
      </c>
      <c r="D55" s="682">
        <f>G55+J55+M55</f>
        <v>49</v>
      </c>
      <c r="E55" s="703">
        <f aca="true" t="shared" si="12" ref="E55:E66">H55+K55+N55</f>
        <v>3669703.8345</v>
      </c>
      <c r="F55" s="669">
        <f>E55/D55</f>
        <v>74891.91498979591</v>
      </c>
      <c r="G55" s="670">
        <v>47</v>
      </c>
      <c r="H55" s="671">
        <f>H34*1.1715</f>
        <v>3440137.866</v>
      </c>
      <c r="I55" s="700">
        <f>H55/G55</f>
        <v>73194.42268085106</v>
      </c>
      <c r="J55" s="670">
        <v>1</v>
      </c>
      <c r="K55" s="671">
        <f>K34*1.1715</f>
        <v>82378.7085</v>
      </c>
      <c r="L55" s="722">
        <f>K55/J55</f>
        <v>82378.7085</v>
      </c>
      <c r="M55" s="673">
        <v>1</v>
      </c>
      <c r="N55" s="703">
        <f>N34*1.1715</f>
        <v>147187.26</v>
      </c>
      <c r="O55" s="723">
        <f>N55/M55</f>
        <v>147187.26</v>
      </c>
      <c r="P55" s="598"/>
    </row>
    <row r="56" spans="3:17" ht="15">
      <c r="C56" s="505" t="s">
        <v>110</v>
      </c>
      <c r="D56" s="682">
        <f aca="true" t="shared" si="13" ref="D56:D65">G56+J56+M56</f>
        <v>49</v>
      </c>
      <c r="E56" s="703">
        <f t="shared" si="12"/>
        <v>4005877.4745</v>
      </c>
      <c r="F56" s="669">
        <f aca="true" t="shared" si="14" ref="F56:F67">E56/D56</f>
        <v>81752.60152040816</v>
      </c>
      <c r="G56" s="670">
        <v>47</v>
      </c>
      <c r="H56" s="671">
        <f>H35*1.1715</f>
        <v>3754116.267</v>
      </c>
      <c r="I56" s="700">
        <f aca="true" t="shared" si="15" ref="I56:I65">H56/G56</f>
        <v>79874.81419148936</v>
      </c>
      <c r="J56" s="670">
        <v>1</v>
      </c>
      <c r="K56" s="671">
        <f aca="true" t="shared" si="16" ref="K56:K65">K35*1.1715</f>
        <v>90234.7875</v>
      </c>
      <c r="L56" s="722">
        <f aca="true" t="shared" si="17" ref="L56:L67">K56/J56</f>
        <v>90234.7875</v>
      </c>
      <c r="M56" s="673">
        <v>1</v>
      </c>
      <c r="N56" s="703">
        <f aca="true" t="shared" si="18" ref="N56:N65">N35*1.1715</f>
        <v>161526.41999999998</v>
      </c>
      <c r="O56" s="723">
        <f aca="true" t="shared" si="19" ref="O56:O67">N56/M56</f>
        <v>161526.41999999998</v>
      </c>
      <c r="P56" s="599"/>
      <c r="Q56" s="530"/>
    </row>
    <row r="57" spans="3:16" ht="15">
      <c r="C57" s="505" t="s">
        <v>111</v>
      </c>
      <c r="D57" s="682">
        <f t="shared" si="13"/>
        <v>50</v>
      </c>
      <c r="E57" s="703">
        <f t="shared" si="12"/>
        <v>4085849.922</v>
      </c>
      <c r="F57" s="669">
        <f t="shared" si="14"/>
        <v>81716.99844</v>
      </c>
      <c r="G57" s="670">
        <v>47</v>
      </c>
      <c r="H57" s="671">
        <f aca="true" t="shared" si="20" ref="H57:H65">H36*1.1715</f>
        <v>3754116.267</v>
      </c>
      <c r="I57" s="700">
        <f t="shared" si="15"/>
        <v>79874.81419148936</v>
      </c>
      <c r="J57" s="670">
        <v>2</v>
      </c>
      <c r="K57" s="671">
        <f t="shared" si="16"/>
        <v>170207.235</v>
      </c>
      <c r="L57" s="722">
        <f t="shared" si="17"/>
        <v>85103.6175</v>
      </c>
      <c r="M57" s="673">
        <v>1</v>
      </c>
      <c r="N57" s="703">
        <f t="shared" si="18"/>
        <v>161526.41999999998</v>
      </c>
      <c r="O57" s="723">
        <f t="shared" si="19"/>
        <v>161526.41999999998</v>
      </c>
      <c r="P57" s="12"/>
    </row>
    <row r="58" spans="3:16" ht="15">
      <c r="C58" s="505" t="s">
        <v>112</v>
      </c>
      <c r="D58" s="682">
        <f t="shared" si="13"/>
        <v>50</v>
      </c>
      <c r="E58" s="703">
        <f t="shared" si="12"/>
        <v>3914295.462</v>
      </c>
      <c r="F58" s="669">
        <f t="shared" si="14"/>
        <v>78285.90924</v>
      </c>
      <c r="G58" s="670">
        <v>47</v>
      </c>
      <c r="H58" s="671">
        <f t="shared" si="20"/>
        <v>3597144.639</v>
      </c>
      <c r="I58" s="700">
        <f t="shared" si="15"/>
        <v>76534.99231914894</v>
      </c>
      <c r="J58" s="670">
        <v>2</v>
      </c>
      <c r="K58" s="671">
        <f t="shared" si="16"/>
        <v>162793.983</v>
      </c>
      <c r="L58" s="722">
        <f t="shared" si="17"/>
        <v>81396.9915</v>
      </c>
      <c r="M58" s="673">
        <v>1</v>
      </c>
      <c r="N58" s="703">
        <f t="shared" si="18"/>
        <v>154356.84</v>
      </c>
      <c r="O58" s="723">
        <f t="shared" si="19"/>
        <v>154356.84</v>
      </c>
      <c r="P58" s="12"/>
    </row>
    <row r="59" spans="3:16" ht="15">
      <c r="C59" s="505" t="s">
        <v>113</v>
      </c>
      <c r="D59" s="682">
        <f t="shared" si="13"/>
        <v>50</v>
      </c>
      <c r="E59" s="703">
        <f t="shared" si="12"/>
        <v>4085849.922</v>
      </c>
      <c r="F59" s="669">
        <f t="shared" si="14"/>
        <v>81716.99844</v>
      </c>
      <c r="G59" s="670">
        <v>47</v>
      </c>
      <c r="H59" s="671">
        <f t="shared" si="20"/>
        <v>3754116.267</v>
      </c>
      <c r="I59" s="700">
        <f t="shared" si="15"/>
        <v>79874.81419148936</v>
      </c>
      <c r="J59" s="670">
        <v>2</v>
      </c>
      <c r="K59" s="671">
        <f t="shared" si="16"/>
        <v>170207.235</v>
      </c>
      <c r="L59" s="722">
        <f t="shared" si="17"/>
        <v>85103.6175</v>
      </c>
      <c r="M59" s="673">
        <v>1</v>
      </c>
      <c r="N59" s="703">
        <f t="shared" si="18"/>
        <v>161526.41999999998</v>
      </c>
      <c r="O59" s="723">
        <f t="shared" si="19"/>
        <v>161526.41999999998</v>
      </c>
      <c r="P59" s="555"/>
    </row>
    <row r="60" spans="3:16" ht="15">
      <c r="C60" s="505" t="s">
        <v>114</v>
      </c>
      <c r="D60" s="682">
        <f t="shared" si="13"/>
        <v>50</v>
      </c>
      <c r="E60" s="703">
        <f t="shared" si="12"/>
        <v>4257377.4375</v>
      </c>
      <c r="F60" s="669">
        <f t="shared" si="14"/>
        <v>85147.54875</v>
      </c>
      <c r="G60" s="670">
        <v>47</v>
      </c>
      <c r="H60" s="671">
        <f t="shared" si="20"/>
        <v>3911062.122</v>
      </c>
      <c r="I60" s="700">
        <f t="shared" si="15"/>
        <v>83214.08770212765</v>
      </c>
      <c r="J60" s="670">
        <v>2</v>
      </c>
      <c r="K60" s="671">
        <f t="shared" si="16"/>
        <v>177619.3155</v>
      </c>
      <c r="L60" s="722">
        <f t="shared" si="17"/>
        <v>88809.65775</v>
      </c>
      <c r="M60" s="673">
        <v>1</v>
      </c>
      <c r="N60" s="703">
        <f t="shared" si="18"/>
        <v>168696</v>
      </c>
      <c r="O60" s="723">
        <f t="shared" si="19"/>
        <v>168696</v>
      </c>
      <c r="P60" s="12"/>
    </row>
    <row r="61" spans="3:16" ht="15">
      <c r="C61" s="505" t="s">
        <v>115</v>
      </c>
      <c r="D61" s="682">
        <f t="shared" si="13"/>
        <v>50</v>
      </c>
      <c r="E61" s="703">
        <f t="shared" si="12"/>
        <v>3914295.462</v>
      </c>
      <c r="F61" s="669">
        <f t="shared" si="14"/>
        <v>78285.90924</v>
      </c>
      <c r="G61" s="670">
        <v>47</v>
      </c>
      <c r="H61" s="671">
        <f t="shared" si="20"/>
        <v>3597144.639</v>
      </c>
      <c r="I61" s="700">
        <f t="shared" si="15"/>
        <v>76534.99231914894</v>
      </c>
      <c r="J61" s="670">
        <v>2</v>
      </c>
      <c r="K61" s="671">
        <f t="shared" si="16"/>
        <v>162793.983</v>
      </c>
      <c r="L61" s="722">
        <f t="shared" si="17"/>
        <v>81396.9915</v>
      </c>
      <c r="M61" s="673">
        <v>1</v>
      </c>
      <c r="N61" s="703">
        <f t="shared" si="18"/>
        <v>154356.84</v>
      </c>
      <c r="O61" s="723">
        <f t="shared" si="19"/>
        <v>154356.84</v>
      </c>
      <c r="P61" s="12"/>
    </row>
    <row r="62" spans="3:16" ht="15">
      <c r="C62" s="505" t="s">
        <v>116</v>
      </c>
      <c r="D62" s="682">
        <f t="shared" si="13"/>
        <v>50</v>
      </c>
      <c r="E62" s="703">
        <f t="shared" si="12"/>
        <v>4085849.922</v>
      </c>
      <c r="F62" s="669">
        <f t="shared" si="14"/>
        <v>81716.99844</v>
      </c>
      <c r="G62" s="670">
        <v>47</v>
      </c>
      <c r="H62" s="671">
        <f t="shared" si="20"/>
        <v>3754116.267</v>
      </c>
      <c r="I62" s="700">
        <f t="shared" si="15"/>
        <v>79874.81419148936</v>
      </c>
      <c r="J62" s="670">
        <v>2</v>
      </c>
      <c r="K62" s="671">
        <f t="shared" si="16"/>
        <v>170207.235</v>
      </c>
      <c r="L62" s="722">
        <f t="shared" si="17"/>
        <v>85103.6175</v>
      </c>
      <c r="M62" s="673">
        <v>1</v>
      </c>
      <c r="N62" s="703">
        <f t="shared" si="18"/>
        <v>161526.41999999998</v>
      </c>
      <c r="O62" s="723">
        <f t="shared" si="19"/>
        <v>161526.41999999998</v>
      </c>
      <c r="P62" s="555"/>
    </row>
    <row r="63" spans="3:16" ht="15">
      <c r="C63" s="505" t="s">
        <v>117</v>
      </c>
      <c r="D63" s="682">
        <f t="shared" si="13"/>
        <v>50</v>
      </c>
      <c r="E63" s="703">
        <f t="shared" si="12"/>
        <v>4085849.922</v>
      </c>
      <c r="F63" s="669">
        <f t="shared" si="14"/>
        <v>81716.99844</v>
      </c>
      <c r="G63" s="670">
        <v>47</v>
      </c>
      <c r="H63" s="671">
        <f t="shared" si="20"/>
        <v>3754116.267</v>
      </c>
      <c r="I63" s="700">
        <f t="shared" si="15"/>
        <v>79874.81419148936</v>
      </c>
      <c r="J63" s="670">
        <v>2</v>
      </c>
      <c r="K63" s="671">
        <f t="shared" si="16"/>
        <v>170207.235</v>
      </c>
      <c r="L63" s="722">
        <f t="shared" si="17"/>
        <v>85103.6175</v>
      </c>
      <c r="M63" s="673">
        <v>1</v>
      </c>
      <c r="N63" s="703">
        <f t="shared" si="18"/>
        <v>161526.41999999998</v>
      </c>
      <c r="O63" s="723">
        <f t="shared" si="19"/>
        <v>161526.41999999998</v>
      </c>
      <c r="P63" s="12"/>
    </row>
    <row r="64" spans="3:16" ht="15">
      <c r="C64" s="505" t="s">
        <v>118</v>
      </c>
      <c r="D64" s="682">
        <f t="shared" si="13"/>
        <v>50</v>
      </c>
      <c r="E64" s="703">
        <f t="shared" si="12"/>
        <v>3914295.462</v>
      </c>
      <c r="F64" s="669">
        <f t="shared" si="14"/>
        <v>78285.90924</v>
      </c>
      <c r="G64" s="670">
        <v>47</v>
      </c>
      <c r="H64" s="671">
        <f t="shared" si="20"/>
        <v>3597144.639</v>
      </c>
      <c r="I64" s="700">
        <f t="shared" si="15"/>
        <v>76534.99231914894</v>
      </c>
      <c r="J64" s="670">
        <v>2</v>
      </c>
      <c r="K64" s="671">
        <f t="shared" si="16"/>
        <v>162793.983</v>
      </c>
      <c r="L64" s="722">
        <f t="shared" si="17"/>
        <v>81396.9915</v>
      </c>
      <c r="M64" s="673">
        <v>1</v>
      </c>
      <c r="N64" s="703">
        <f t="shared" si="18"/>
        <v>154356.84</v>
      </c>
      <c r="O64" s="723">
        <f t="shared" si="19"/>
        <v>154356.84</v>
      </c>
      <c r="P64" s="12"/>
    </row>
    <row r="65" spans="3:16" ht="15">
      <c r="C65" s="505" t="s">
        <v>119</v>
      </c>
      <c r="D65" s="682">
        <f t="shared" si="13"/>
        <v>50</v>
      </c>
      <c r="E65" s="703">
        <f t="shared" si="12"/>
        <v>4257377.4375</v>
      </c>
      <c r="F65" s="669">
        <f t="shared" si="14"/>
        <v>85147.54875</v>
      </c>
      <c r="G65" s="670">
        <v>47</v>
      </c>
      <c r="H65" s="671">
        <f t="shared" si="20"/>
        <v>3911062.122</v>
      </c>
      <c r="I65" s="700">
        <f t="shared" si="15"/>
        <v>83214.08770212765</v>
      </c>
      <c r="J65" s="670">
        <v>2</v>
      </c>
      <c r="K65" s="671">
        <f t="shared" si="16"/>
        <v>177619.3155</v>
      </c>
      <c r="L65" s="722">
        <f t="shared" si="17"/>
        <v>88809.65775</v>
      </c>
      <c r="M65" s="673">
        <v>1</v>
      </c>
      <c r="N65" s="703">
        <f t="shared" si="18"/>
        <v>168696</v>
      </c>
      <c r="O65" s="723">
        <f t="shared" si="19"/>
        <v>168696</v>
      </c>
      <c r="P65" s="555"/>
    </row>
    <row r="66" spans="3:15" ht="15">
      <c r="C66" s="506" t="s">
        <v>21</v>
      </c>
      <c r="D66" s="682">
        <f>SUM(D54:D65)</f>
        <v>597</v>
      </c>
      <c r="E66" s="717">
        <f t="shared" si="12"/>
        <v>48450543.207</v>
      </c>
      <c r="F66" s="669">
        <f t="shared" si="14"/>
        <v>81156.68878894472</v>
      </c>
      <c r="G66" s="679">
        <f>SUM(G54:G65)</f>
        <v>564</v>
      </c>
      <c r="H66" s="724">
        <f>SUM(H54:H65)</f>
        <v>44735339.484</v>
      </c>
      <c r="I66" s="700">
        <f>H66/G66</f>
        <v>79317.97780851064</v>
      </c>
      <c r="J66" s="679">
        <v>21</v>
      </c>
      <c r="K66" s="671">
        <f>SUM(K54:K65)</f>
        <v>1791225.8429999999</v>
      </c>
      <c r="L66" s="720">
        <f t="shared" si="17"/>
        <v>85296.46871428571</v>
      </c>
      <c r="M66" s="725">
        <v>12</v>
      </c>
      <c r="N66" s="703">
        <f>SUM(N54:N65)</f>
        <v>1923977.88</v>
      </c>
      <c r="O66" s="726">
        <f t="shared" si="19"/>
        <v>160331.49</v>
      </c>
    </row>
    <row r="67" spans="3:15" ht="15.75" thickBot="1">
      <c r="C67" s="507" t="s">
        <v>120</v>
      </c>
      <c r="D67" s="708">
        <f>D66/12</f>
        <v>49.75</v>
      </c>
      <c r="E67" s="691">
        <f>E66/12</f>
        <v>4037545.26725</v>
      </c>
      <c r="F67" s="731">
        <f t="shared" si="14"/>
        <v>81156.68878894472</v>
      </c>
      <c r="G67" s="727">
        <v>47</v>
      </c>
      <c r="H67" s="728">
        <f>H66/12</f>
        <v>3727944.957</v>
      </c>
      <c r="I67" s="729">
        <f>H67/G66:G67</f>
        <v>79317.97780851064</v>
      </c>
      <c r="J67" s="730">
        <v>1.75</v>
      </c>
      <c r="K67" s="689">
        <f>K66/12</f>
        <v>149268.82025</v>
      </c>
      <c r="L67" s="729">
        <f t="shared" si="17"/>
        <v>85296.46871428571</v>
      </c>
      <c r="M67" s="690">
        <v>1</v>
      </c>
      <c r="N67" s="732">
        <f>N66/12</f>
        <v>160331.49</v>
      </c>
      <c r="O67" s="733">
        <f t="shared" si="19"/>
        <v>160331.49</v>
      </c>
    </row>
    <row r="68" spans="3:15" ht="15">
      <c r="C68" s="870" t="s">
        <v>757</v>
      </c>
      <c r="D68" s="870"/>
      <c r="E68" s="870"/>
      <c r="F68" s="870"/>
      <c r="G68" s="870"/>
      <c r="H68" s="870"/>
      <c r="I68" s="870"/>
      <c r="J68" s="870"/>
      <c r="K68" s="870"/>
      <c r="L68" s="870"/>
      <c r="M68" s="870"/>
      <c r="N68" s="870"/>
      <c r="O68" s="156"/>
    </row>
    <row r="69" spans="3:15" ht="12.75"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</row>
    <row r="70" spans="6:7" ht="12.75">
      <c r="F70" s="530"/>
      <c r="G70" s="530"/>
    </row>
    <row r="71" spans="6:7" ht="12.75">
      <c r="F71" s="530"/>
      <c r="G71" s="530"/>
    </row>
    <row r="72" spans="6:7" ht="12.75">
      <c r="F72" s="530"/>
      <c r="G72" s="530"/>
    </row>
  </sheetData>
  <sheetProtection/>
  <mergeCells count="57">
    <mergeCell ref="C4:O4"/>
    <mergeCell ref="G6:I6"/>
    <mergeCell ref="J6:L6"/>
    <mergeCell ref="M6:O6"/>
    <mergeCell ref="C23:N23"/>
    <mergeCell ref="F7:F8"/>
    <mergeCell ref="G7:G8"/>
    <mergeCell ref="H7:H8"/>
    <mergeCell ref="E7:E8"/>
    <mergeCell ref="J31:J32"/>
    <mergeCell ref="I31:I32"/>
    <mergeCell ref="G30:I30"/>
    <mergeCell ref="J30:L30"/>
    <mergeCell ref="M30:O30"/>
    <mergeCell ref="C47:N47"/>
    <mergeCell ref="D31:D32"/>
    <mergeCell ref="E31:E32"/>
    <mergeCell ref="F31:F32"/>
    <mergeCell ref="G31:G32"/>
    <mergeCell ref="H31:H32"/>
    <mergeCell ref="C6:C8"/>
    <mergeCell ref="D6:F6"/>
    <mergeCell ref="C30:C32"/>
    <mergeCell ref="D30:F30"/>
    <mergeCell ref="K31:K32"/>
    <mergeCell ref="I7:I8"/>
    <mergeCell ref="D7:D8"/>
    <mergeCell ref="J7:J8"/>
    <mergeCell ref="K7:K8"/>
    <mergeCell ref="O31:O32"/>
    <mergeCell ref="L31:L32"/>
    <mergeCell ref="N31:N32"/>
    <mergeCell ref="L7:L8"/>
    <mergeCell ref="N7:N8"/>
    <mergeCell ref="M7:M8"/>
    <mergeCell ref="M31:M32"/>
    <mergeCell ref="O7:O8"/>
    <mergeCell ref="M52:M53"/>
    <mergeCell ref="C51:C53"/>
    <mergeCell ref="D51:F51"/>
    <mergeCell ref="G51:I51"/>
    <mergeCell ref="J51:L51"/>
    <mergeCell ref="M51:O51"/>
    <mergeCell ref="D52:D53"/>
    <mergeCell ref="E52:E53"/>
    <mergeCell ref="F52:F53"/>
    <mergeCell ref="G52:G53"/>
    <mergeCell ref="C49:O49"/>
    <mergeCell ref="C28:O28"/>
    <mergeCell ref="N52:N53"/>
    <mergeCell ref="O52:O53"/>
    <mergeCell ref="C68:N68"/>
    <mergeCell ref="H52:H53"/>
    <mergeCell ref="I52:I53"/>
    <mergeCell ref="J52:J53"/>
    <mergeCell ref="K52:K53"/>
    <mergeCell ref="L52:L53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G22"/>
  <sheetViews>
    <sheetView workbookViewId="0" topLeftCell="A1">
      <selection activeCell="C1" sqref="C1"/>
    </sheetView>
  </sheetViews>
  <sheetFormatPr defaultColWidth="9.140625" defaultRowHeight="12.75"/>
  <cols>
    <col min="1" max="1" width="2.8515625" style="0" customWidth="1"/>
    <col min="2" max="2" width="14.00390625" style="0" bestFit="1" customWidth="1"/>
    <col min="3" max="3" width="43.57421875" style="0" bestFit="1" customWidth="1"/>
    <col min="4" max="4" width="31.28125" style="0" customWidth="1"/>
    <col min="5" max="5" width="34.8515625" style="0" customWidth="1"/>
    <col min="6" max="6" width="40.8515625" style="0" customWidth="1"/>
    <col min="7" max="7" width="11.00390625" style="0" customWidth="1"/>
  </cols>
  <sheetData>
    <row r="1" ht="15.75">
      <c r="C1" s="1"/>
    </row>
    <row r="2" spans="3:6" ht="15.75">
      <c r="C2" s="1" t="s">
        <v>779</v>
      </c>
      <c r="F2" s="499" t="s">
        <v>746</v>
      </c>
    </row>
    <row r="4" spans="2:6" ht="15.75">
      <c r="B4" s="887" t="s">
        <v>840</v>
      </c>
      <c r="C4" s="887"/>
      <c r="D4" s="887"/>
      <c r="E4" s="887"/>
      <c r="F4" s="887"/>
    </row>
    <row r="5" spans="2:6" ht="16.5" thickBot="1">
      <c r="B5" s="4"/>
      <c r="C5" s="4"/>
      <c r="D5" s="4"/>
      <c r="E5" s="4"/>
      <c r="F5" s="64" t="s">
        <v>57</v>
      </c>
    </row>
    <row r="6" spans="1:6" ht="48.75" customHeight="1" thickBot="1">
      <c r="A6" s="212"/>
      <c r="B6" s="213" t="s">
        <v>573</v>
      </c>
      <c r="C6" s="214" t="s">
        <v>835</v>
      </c>
      <c r="D6" s="215" t="s">
        <v>836</v>
      </c>
      <c r="E6" s="215" t="s">
        <v>837</v>
      </c>
      <c r="F6" s="216" t="s">
        <v>597</v>
      </c>
    </row>
    <row r="7" spans="1:6" ht="16.5" thickBot="1">
      <c r="A7" s="212"/>
      <c r="B7" s="217"/>
      <c r="C7" s="218" t="s">
        <v>97</v>
      </c>
      <c r="D7" s="219" t="s">
        <v>98</v>
      </c>
      <c r="E7" s="219" t="s">
        <v>99</v>
      </c>
      <c r="F7" s="220" t="s">
        <v>598</v>
      </c>
    </row>
    <row r="8" spans="1:7" ht="19.5" customHeight="1">
      <c r="A8" s="212"/>
      <c r="B8" s="221" t="s">
        <v>108</v>
      </c>
      <c r="C8" s="600"/>
      <c r="D8" s="222"/>
      <c r="E8" s="222"/>
      <c r="F8" s="223"/>
      <c r="G8" s="12"/>
    </row>
    <row r="9" spans="1:7" ht="19.5" customHeight="1">
      <c r="A9" s="212"/>
      <c r="B9" s="221" t="s">
        <v>109</v>
      </c>
      <c r="C9" s="601"/>
      <c r="D9" s="225"/>
      <c r="E9" s="222"/>
      <c r="F9" s="223"/>
      <c r="G9" s="598"/>
    </row>
    <row r="10" spans="1:7" ht="19.5" customHeight="1">
      <c r="A10" s="212"/>
      <c r="B10" s="221" t="s">
        <v>110</v>
      </c>
      <c r="C10" s="601"/>
      <c r="D10" s="225"/>
      <c r="E10" s="222"/>
      <c r="F10" s="223"/>
      <c r="G10" s="12"/>
    </row>
    <row r="11" spans="1:7" ht="19.5" customHeight="1">
      <c r="A11" s="212"/>
      <c r="B11" s="221" t="s">
        <v>111</v>
      </c>
      <c r="C11" s="601"/>
      <c r="D11" s="225"/>
      <c r="E11" s="222"/>
      <c r="F11" s="223"/>
      <c r="G11" s="12"/>
    </row>
    <row r="12" spans="1:7" ht="19.5" customHeight="1">
      <c r="A12" s="212"/>
      <c r="B12" s="221" t="s">
        <v>112</v>
      </c>
      <c r="C12" s="601"/>
      <c r="D12" s="222"/>
      <c r="E12" s="222"/>
      <c r="F12" s="223"/>
      <c r="G12" s="12"/>
    </row>
    <row r="13" spans="1:7" ht="19.5" customHeight="1">
      <c r="A13" s="212"/>
      <c r="B13" s="221" t="s">
        <v>113</v>
      </c>
      <c r="C13" s="601"/>
      <c r="D13" s="225"/>
      <c r="E13" s="222"/>
      <c r="F13" s="223"/>
      <c r="G13" s="12"/>
    </row>
    <row r="14" spans="1:7" ht="19.5" customHeight="1">
      <c r="A14" s="212"/>
      <c r="B14" s="221" t="s">
        <v>114</v>
      </c>
      <c r="C14" s="601"/>
      <c r="D14" s="225"/>
      <c r="E14" s="222"/>
      <c r="F14" s="223"/>
      <c r="G14" s="12"/>
    </row>
    <row r="15" spans="1:7" ht="19.5" customHeight="1">
      <c r="A15" s="212"/>
      <c r="B15" s="221" t="s">
        <v>115</v>
      </c>
      <c r="C15" s="601"/>
      <c r="D15" s="225"/>
      <c r="E15" s="222"/>
      <c r="F15" s="223"/>
      <c r="G15" s="12"/>
    </row>
    <row r="16" spans="1:7" ht="19.5" customHeight="1">
      <c r="A16" s="212"/>
      <c r="B16" s="221" t="s">
        <v>116</v>
      </c>
      <c r="C16" s="601"/>
      <c r="D16" s="225"/>
      <c r="E16" s="222"/>
      <c r="F16" s="223"/>
      <c r="G16" s="12"/>
    </row>
    <row r="17" spans="1:7" ht="19.5" customHeight="1">
      <c r="A17" s="212"/>
      <c r="B17" s="221" t="s">
        <v>117</v>
      </c>
      <c r="C17" s="224"/>
      <c r="D17" s="222"/>
      <c r="E17" s="222"/>
      <c r="F17" s="223"/>
      <c r="G17" s="12"/>
    </row>
    <row r="18" spans="1:7" ht="19.5" customHeight="1">
      <c r="A18" s="212"/>
      <c r="B18" s="221" t="s">
        <v>118</v>
      </c>
      <c r="C18" s="224"/>
      <c r="D18" s="225"/>
      <c r="E18" s="222"/>
      <c r="F18" s="223"/>
      <c r="G18" s="12"/>
    </row>
    <row r="19" spans="1:7" ht="19.5" customHeight="1" thickBot="1">
      <c r="A19" s="212"/>
      <c r="B19" s="226" t="s">
        <v>119</v>
      </c>
      <c r="C19" s="227"/>
      <c r="D19" s="225"/>
      <c r="E19" s="222"/>
      <c r="F19" s="223"/>
      <c r="G19" s="12"/>
    </row>
    <row r="20" spans="1:6" ht="19.5" customHeight="1" thickBot="1">
      <c r="A20" s="212"/>
      <c r="B20" s="228" t="s">
        <v>21</v>
      </c>
      <c r="C20" s="229"/>
      <c r="D20" s="230"/>
      <c r="E20" s="222"/>
      <c r="F20" s="223"/>
    </row>
    <row r="21" spans="2:6" ht="15.75">
      <c r="B21" s="4"/>
      <c r="C21" s="4"/>
      <c r="D21" s="4"/>
      <c r="E21" s="4"/>
      <c r="F21" s="4"/>
    </row>
    <row r="22" spans="2:6" ht="15.75">
      <c r="B22" s="888" t="s">
        <v>200</v>
      </c>
      <c r="C22" s="888"/>
      <c r="D22" s="888"/>
      <c r="E22" s="888"/>
      <c r="F22" s="888"/>
    </row>
  </sheetData>
  <sheetProtection/>
  <mergeCells count="2">
    <mergeCell ref="B4:F4"/>
    <mergeCell ref="B22:F22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G11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19.7109375" style="0" customWidth="1"/>
    <col min="2" max="2" width="20.7109375" style="0" customWidth="1"/>
    <col min="3" max="3" width="19.140625" style="0" customWidth="1"/>
    <col min="4" max="4" width="20.7109375" style="0" customWidth="1"/>
    <col min="5" max="5" width="18.28125" style="0" customWidth="1"/>
    <col min="6" max="6" width="18.8515625" style="0" customWidth="1"/>
  </cols>
  <sheetData>
    <row r="1" ht="12.75">
      <c r="F1" s="764" t="s">
        <v>901</v>
      </c>
    </row>
    <row r="2" ht="12.75">
      <c r="A2" t="s">
        <v>779</v>
      </c>
    </row>
    <row r="4" spans="1:7" ht="18" customHeight="1">
      <c r="A4" s="889" t="s">
        <v>902</v>
      </c>
      <c r="B4" s="889"/>
      <c r="C4" s="889"/>
      <c r="D4" s="889"/>
      <c r="E4" s="889"/>
      <c r="F4" s="889"/>
      <c r="G4" s="765"/>
    </row>
    <row r="5" spans="1:6" ht="18" customHeight="1" thickBot="1">
      <c r="A5" s="766"/>
      <c r="B5" s="767"/>
      <c r="C5" s="767"/>
      <c r="D5" s="767"/>
      <c r="E5" s="767"/>
      <c r="F5" s="764" t="s">
        <v>57</v>
      </c>
    </row>
    <row r="6" spans="1:6" ht="19.5" customHeight="1" thickBot="1">
      <c r="A6" s="890"/>
      <c r="B6" s="891"/>
      <c r="C6" s="894" t="s">
        <v>903</v>
      </c>
      <c r="D6" s="895"/>
      <c r="E6" s="894" t="s">
        <v>904</v>
      </c>
      <c r="F6" s="895"/>
    </row>
    <row r="7" spans="1:6" ht="19.5" customHeight="1" thickBot="1">
      <c r="A7" s="892"/>
      <c r="B7" s="893"/>
      <c r="C7" s="768" t="s">
        <v>905</v>
      </c>
      <c r="D7" s="769" t="s">
        <v>906</v>
      </c>
      <c r="E7" s="768" t="s">
        <v>905</v>
      </c>
      <c r="F7" s="769" t="s">
        <v>906</v>
      </c>
    </row>
    <row r="8" spans="1:6" ht="19.5" customHeight="1">
      <c r="A8" s="896" t="s">
        <v>907</v>
      </c>
      <c r="B8" s="770" t="s">
        <v>908</v>
      </c>
      <c r="C8" s="25">
        <v>43424</v>
      </c>
      <c r="D8" s="25">
        <v>31970</v>
      </c>
      <c r="E8" s="25">
        <v>49852</v>
      </c>
      <c r="F8" s="25">
        <v>36476</v>
      </c>
    </row>
    <row r="9" spans="1:6" ht="19.5" customHeight="1" thickBot="1">
      <c r="A9" s="897"/>
      <c r="B9" s="771" t="s">
        <v>909</v>
      </c>
      <c r="C9" s="25">
        <v>99928</v>
      </c>
      <c r="D9" s="25">
        <v>71579</v>
      </c>
      <c r="E9" s="25">
        <v>105653</v>
      </c>
      <c r="F9" s="25">
        <v>75593</v>
      </c>
    </row>
    <row r="10" spans="1:6" ht="19.5" customHeight="1">
      <c r="A10" s="898" t="s">
        <v>910</v>
      </c>
      <c r="B10" s="772" t="s">
        <v>908</v>
      </c>
      <c r="C10" s="25">
        <v>112378</v>
      </c>
      <c r="D10" s="25">
        <v>80307</v>
      </c>
      <c r="E10" s="25">
        <v>125640</v>
      </c>
      <c r="F10" s="25">
        <v>89603</v>
      </c>
    </row>
    <row r="11" spans="1:6" ht="19.5" customHeight="1" thickBot="1">
      <c r="A11" s="899"/>
      <c r="B11" s="771" t="s">
        <v>909</v>
      </c>
      <c r="C11" s="25">
        <v>136277</v>
      </c>
      <c r="D11" s="25">
        <v>97060</v>
      </c>
      <c r="E11" s="25">
        <v>144000</v>
      </c>
      <c r="F11" s="25">
        <v>102474</v>
      </c>
    </row>
  </sheetData>
  <sheetProtection/>
  <mergeCells count="6">
    <mergeCell ref="A4:F4"/>
    <mergeCell ref="A6:B7"/>
    <mergeCell ref="C6:D6"/>
    <mergeCell ref="E6:F6"/>
    <mergeCell ref="A8:A9"/>
    <mergeCell ref="A10:A1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B1:M46"/>
  <sheetViews>
    <sheetView zoomScalePageLayoutView="0" workbookViewId="0" topLeftCell="A1">
      <selection activeCell="K24" sqref="K24"/>
    </sheetView>
  </sheetViews>
  <sheetFormatPr defaultColWidth="9.140625" defaultRowHeight="12.75"/>
  <cols>
    <col min="3" max="13" width="12.7109375" style="0" customWidth="1"/>
  </cols>
  <sheetData>
    <row r="1" ht="15.75">
      <c r="C1" s="1"/>
    </row>
    <row r="2" spans="3:12" ht="15.75">
      <c r="C2" s="1" t="s">
        <v>779</v>
      </c>
      <c r="L2" s="64" t="s">
        <v>747</v>
      </c>
    </row>
    <row r="3" spans="2:12" s="12" customFormat="1" ht="20.25" customHeight="1">
      <c r="B3" s="900" t="s">
        <v>571</v>
      </c>
      <c r="C3" s="900"/>
      <c r="D3" s="900"/>
      <c r="E3" s="900"/>
      <c r="F3" s="900"/>
      <c r="G3" s="900"/>
      <c r="H3" s="900"/>
      <c r="I3" s="900"/>
      <c r="J3" s="900"/>
      <c r="K3" s="155"/>
      <c r="L3" s="155"/>
    </row>
    <row r="4" spans="2:13" s="12" customFormat="1" ht="15.75" thickBot="1">
      <c r="B4" s="156"/>
      <c r="C4" s="157"/>
      <c r="D4" s="157"/>
      <c r="E4" s="157"/>
      <c r="F4" s="157"/>
      <c r="G4" s="156"/>
      <c r="H4" s="156"/>
      <c r="I4" s="156"/>
      <c r="J4" s="158" t="s">
        <v>57</v>
      </c>
      <c r="K4" s="156"/>
      <c r="L4" s="158"/>
      <c r="M4" s="93"/>
    </row>
    <row r="5" spans="2:13" s="12" customFormat="1" ht="30" customHeight="1">
      <c r="B5" s="901" t="s">
        <v>573</v>
      </c>
      <c r="C5" s="902" t="s">
        <v>572</v>
      </c>
      <c r="D5" s="903"/>
      <c r="E5" s="903"/>
      <c r="F5" s="904"/>
      <c r="G5" s="903" t="s">
        <v>726</v>
      </c>
      <c r="H5" s="903"/>
      <c r="I5" s="903"/>
      <c r="J5" s="904"/>
      <c r="K5" s="159"/>
      <c r="L5" s="159"/>
      <c r="M5" s="93"/>
    </row>
    <row r="6" spans="2:13" s="12" customFormat="1" ht="24.75" thickBot="1">
      <c r="B6" s="875"/>
      <c r="C6" s="202" t="s">
        <v>577</v>
      </c>
      <c r="D6" s="203" t="s">
        <v>522</v>
      </c>
      <c r="E6" s="203" t="s">
        <v>575</v>
      </c>
      <c r="F6" s="204" t="s">
        <v>576</v>
      </c>
      <c r="G6" s="202" t="s">
        <v>577</v>
      </c>
      <c r="H6" s="203" t="s">
        <v>522</v>
      </c>
      <c r="I6" s="203" t="s">
        <v>575</v>
      </c>
      <c r="J6" s="204" t="s">
        <v>576</v>
      </c>
      <c r="K6" s="160"/>
      <c r="L6" s="160"/>
      <c r="M6" s="93"/>
    </row>
    <row r="7" spans="2:13" s="12" customFormat="1" ht="15.75" thickBot="1">
      <c r="B7" s="205"/>
      <c r="C7" s="206" t="s">
        <v>777</v>
      </c>
      <c r="D7" s="207">
        <v>1</v>
      </c>
      <c r="E7" s="207">
        <v>2</v>
      </c>
      <c r="F7" s="208">
        <v>3</v>
      </c>
      <c r="G7" s="206" t="s">
        <v>777</v>
      </c>
      <c r="H7" s="207">
        <v>1</v>
      </c>
      <c r="I7" s="207">
        <v>2</v>
      </c>
      <c r="J7" s="208">
        <v>3</v>
      </c>
      <c r="K7" s="160"/>
      <c r="L7" s="160"/>
      <c r="M7" s="93"/>
    </row>
    <row r="8" spans="2:13" s="12" customFormat="1" ht="15">
      <c r="B8" s="161" t="s">
        <v>108</v>
      </c>
      <c r="C8" s="162">
        <v>6240</v>
      </c>
      <c r="D8" s="163">
        <v>2080</v>
      </c>
      <c r="E8" s="164">
        <v>4160</v>
      </c>
      <c r="F8" s="165">
        <v>2</v>
      </c>
      <c r="G8" s="162">
        <v>6240</v>
      </c>
      <c r="H8" s="163">
        <v>2080</v>
      </c>
      <c r="I8" s="164">
        <v>4160</v>
      </c>
      <c r="J8" s="165">
        <v>2</v>
      </c>
      <c r="K8" s="166"/>
      <c r="L8" s="166"/>
      <c r="M8" s="93"/>
    </row>
    <row r="9" spans="2:13" s="12" customFormat="1" ht="15">
      <c r="B9" s="167" t="s">
        <v>109</v>
      </c>
      <c r="C9" s="162">
        <v>6240</v>
      </c>
      <c r="D9" s="163">
        <v>2080</v>
      </c>
      <c r="E9" s="164">
        <v>4160</v>
      </c>
      <c r="F9" s="165">
        <v>2</v>
      </c>
      <c r="G9" s="162">
        <v>6240</v>
      </c>
      <c r="H9" s="163">
        <v>2080</v>
      </c>
      <c r="I9" s="164">
        <v>4160</v>
      </c>
      <c r="J9" s="165">
        <v>2</v>
      </c>
      <c r="K9" s="166"/>
      <c r="L9" s="166"/>
      <c r="M9" s="93"/>
    </row>
    <row r="10" spans="2:13" s="12" customFormat="1" ht="15">
      <c r="B10" s="167" t="s">
        <v>110</v>
      </c>
      <c r="C10" s="168"/>
      <c r="D10" s="169"/>
      <c r="E10" s="170"/>
      <c r="F10" s="171"/>
      <c r="G10" s="162">
        <v>6240</v>
      </c>
      <c r="H10" s="163">
        <v>2080</v>
      </c>
      <c r="I10" s="164">
        <v>4160</v>
      </c>
      <c r="J10" s="165">
        <v>2</v>
      </c>
      <c r="K10" s="166"/>
      <c r="L10" s="166"/>
      <c r="M10" s="93"/>
    </row>
    <row r="11" spans="2:13" s="12" customFormat="1" ht="15">
      <c r="B11" s="167" t="s">
        <v>111</v>
      </c>
      <c r="C11" s="162">
        <v>6240</v>
      </c>
      <c r="D11" s="163">
        <v>2080</v>
      </c>
      <c r="E11" s="164">
        <v>4160</v>
      </c>
      <c r="F11" s="165">
        <v>2</v>
      </c>
      <c r="G11" s="162">
        <v>6240</v>
      </c>
      <c r="H11" s="163">
        <v>2080</v>
      </c>
      <c r="I11" s="164">
        <v>4160</v>
      </c>
      <c r="J11" s="165">
        <v>2</v>
      </c>
      <c r="K11" s="166"/>
      <c r="L11" s="166"/>
      <c r="M11" s="93"/>
    </row>
    <row r="12" spans="2:13" s="12" customFormat="1" ht="15">
      <c r="B12" s="167" t="s">
        <v>112</v>
      </c>
      <c r="C12" s="168"/>
      <c r="D12" s="163"/>
      <c r="E12" s="164"/>
      <c r="F12" s="165"/>
      <c r="G12" s="162">
        <v>6240</v>
      </c>
      <c r="H12" s="163">
        <v>2080</v>
      </c>
      <c r="I12" s="164">
        <v>4160</v>
      </c>
      <c r="J12" s="165">
        <v>2</v>
      </c>
      <c r="K12" s="166"/>
      <c r="L12" s="166"/>
      <c r="M12" s="93"/>
    </row>
    <row r="13" spans="2:13" s="12" customFormat="1" ht="15">
      <c r="B13" s="167" t="s">
        <v>113</v>
      </c>
      <c r="C13" s="168">
        <v>4160</v>
      </c>
      <c r="D13" s="169">
        <v>2080</v>
      </c>
      <c r="E13" s="170">
        <v>2080</v>
      </c>
      <c r="F13" s="171">
        <v>1</v>
      </c>
      <c r="G13" s="162">
        <v>6240</v>
      </c>
      <c r="H13" s="163">
        <v>2080</v>
      </c>
      <c r="I13" s="164">
        <v>4160</v>
      </c>
      <c r="J13" s="165">
        <v>2</v>
      </c>
      <c r="K13" s="166"/>
      <c r="L13" s="166"/>
      <c r="M13" s="93"/>
    </row>
    <row r="14" spans="2:13" s="12" customFormat="1" ht="15">
      <c r="B14" s="167" t="s">
        <v>114</v>
      </c>
      <c r="C14" s="168">
        <v>4160</v>
      </c>
      <c r="D14" s="169">
        <v>2080</v>
      </c>
      <c r="E14" s="170">
        <v>2080</v>
      </c>
      <c r="F14" s="171">
        <v>1</v>
      </c>
      <c r="G14" s="162">
        <v>6240</v>
      </c>
      <c r="H14" s="163">
        <v>2080</v>
      </c>
      <c r="I14" s="164">
        <v>4160</v>
      </c>
      <c r="J14" s="165">
        <v>2</v>
      </c>
      <c r="K14" s="166"/>
      <c r="L14" s="166"/>
      <c r="M14" s="93"/>
    </row>
    <row r="15" spans="2:13" s="12" customFormat="1" ht="15">
      <c r="B15" s="167" t="s">
        <v>115</v>
      </c>
      <c r="C15" s="162">
        <v>6240</v>
      </c>
      <c r="D15" s="163">
        <v>2080</v>
      </c>
      <c r="E15" s="164">
        <v>4160</v>
      </c>
      <c r="F15" s="165">
        <v>2</v>
      </c>
      <c r="G15" s="168">
        <v>4160</v>
      </c>
      <c r="H15" s="169">
        <v>2080</v>
      </c>
      <c r="I15" s="170">
        <v>2080</v>
      </c>
      <c r="J15" s="165">
        <v>2</v>
      </c>
      <c r="K15" s="166"/>
      <c r="L15" s="166"/>
      <c r="M15" s="93"/>
    </row>
    <row r="16" spans="2:13" s="12" customFormat="1" ht="15">
      <c r="B16" s="167" t="s">
        <v>116</v>
      </c>
      <c r="C16" s="168"/>
      <c r="D16" s="169"/>
      <c r="E16" s="170"/>
      <c r="F16" s="171"/>
      <c r="G16" s="162">
        <v>6240</v>
      </c>
      <c r="H16" s="163">
        <v>2080</v>
      </c>
      <c r="I16" s="164">
        <v>4160</v>
      </c>
      <c r="J16" s="165">
        <v>2</v>
      </c>
      <c r="K16" s="166"/>
      <c r="L16" s="166"/>
      <c r="M16" s="93"/>
    </row>
    <row r="17" spans="2:13" s="12" customFormat="1" ht="15">
      <c r="B17" s="167" t="s">
        <v>117</v>
      </c>
      <c r="C17" s="162">
        <v>6240</v>
      </c>
      <c r="D17" s="163">
        <v>2080</v>
      </c>
      <c r="E17" s="164">
        <v>4160</v>
      </c>
      <c r="F17" s="165">
        <v>2</v>
      </c>
      <c r="G17" s="162">
        <v>6240</v>
      </c>
      <c r="H17" s="163">
        <v>2080</v>
      </c>
      <c r="I17" s="164">
        <v>4160</v>
      </c>
      <c r="J17" s="165">
        <v>2</v>
      </c>
      <c r="K17" s="166"/>
      <c r="L17" s="166"/>
      <c r="M17" s="93"/>
    </row>
    <row r="18" spans="2:13" s="12" customFormat="1" ht="15">
      <c r="B18" s="167" t="s">
        <v>118</v>
      </c>
      <c r="C18" s="162">
        <v>6240</v>
      </c>
      <c r="D18" s="163">
        <v>2080</v>
      </c>
      <c r="E18" s="164">
        <v>4160</v>
      </c>
      <c r="F18" s="165">
        <v>2</v>
      </c>
      <c r="G18" s="162">
        <v>6240</v>
      </c>
      <c r="H18" s="163">
        <v>2080</v>
      </c>
      <c r="I18" s="164">
        <v>4160</v>
      </c>
      <c r="J18" s="165">
        <v>2</v>
      </c>
      <c r="K18" s="166"/>
      <c r="L18" s="166"/>
      <c r="M18" s="93"/>
    </row>
    <row r="19" spans="2:13" s="12" customFormat="1" ht="15.75" thickBot="1">
      <c r="B19" s="172" t="s">
        <v>119</v>
      </c>
      <c r="C19" s="168"/>
      <c r="D19" s="169"/>
      <c r="E19" s="170"/>
      <c r="F19" s="176"/>
      <c r="G19" s="168">
        <v>4160</v>
      </c>
      <c r="H19" s="169">
        <v>2080</v>
      </c>
      <c r="I19" s="170">
        <v>2080</v>
      </c>
      <c r="J19" s="165">
        <v>2</v>
      </c>
      <c r="K19" s="166"/>
      <c r="L19" s="166"/>
      <c r="M19" s="93"/>
    </row>
    <row r="20" spans="2:13" s="12" customFormat="1" ht="15.75" thickBot="1">
      <c r="B20" s="177" t="s">
        <v>21</v>
      </c>
      <c r="C20" s="178">
        <f>SUM(C8:C18)</f>
        <v>45760</v>
      </c>
      <c r="D20" s="179">
        <f>SUM(D8:D18)</f>
        <v>16640</v>
      </c>
      <c r="E20" s="180">
        <f>SUM(E8:E18)</f>
        <v>29120</v>
      </c>
      <c r="F20" s="181">
        <v>2</v>
      </c>
      <c r="G20" s="178">
        <f>SUM(G8:G19)</f>
        <v>70720</v>
      </c>
      <c r="H20" s="179">
        <f>SUM(H8:H19)</f>
        <v>24960</v>
      </c>
      <c r="I20" s="180">
        <f>SUM(I8:I19)</f>
        <v>45760</v>
      </c>
      <c r="J20" s="181">
        <v>2</v>
      </c>
      <c r="K20" s="166"/>
      <c r="L20" s="166"/>
      <c r="M20" s="93"/>
    </row>
    <row r="21" spans="2:13" s="12" customFormat="1" ht="15.75" thickBot="1">
      <c r="B21" s="182" t="s">
        <v>120</v>
      </c>
      <c r="C21" s="183">
        <v>2080</v>
      </c>
      <c r="D21" s="184">
        <v>2080</v>
      </c>
      <c r="E21" s="524">
        <v>2080</v>
      </c>
      <c r="F21" s="186"/>
      <c r="G21" s="183">
        <v>2080</v>
      </c>
      <c r="H21" s="184">
        <v>2080</v>
      </c>
      <c r="I21" s="524">
        <v>2080</v>
      </c>
      <c r="J21" s="186">
        <v>2</v>
      </c>
      <c r="K21" s="166"/>
      <c r="L21" s="166"/>
      <c r="M21" s="93"/>
    </row>
    <row r="22" spans="2:12" s="12" customFormat="1" ht="12.75"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</row>
    <row r="23" spans="2:12" s="12" customFormat="1" ht="12.75"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</row>
    <row r="24" spans="2:12" s="12" customFormat="1" ht="12.75"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</row>
    <row r="25" spans="2:12" s="12" customFormat="1" ht="20.25" customHeight="1">
      <c r="B25" s="900" t="s">
        <v>574</v>
      </c>
      <c r="C25" s="900"/>
      <c r="D25" s="900"/>
      <c r="E25" s="900"/>
      <c r="F25" s="900"/>
      <c r="G25" s="900"/>
      <c r="H25" s="900"/>
      <c r="I25" s="900"/>
      <c r="J25" s="900"/>
      <c r="K25" s="900"/>
      <c r="L25" s="900"/>
    </row>
    <row r="26" spans="2:12" s="12" customFormat="1" ht="15.75" thickBot="1">
      <c r="B26" s="188"/>
      <c r="C26" s="189"/>
      <c r="D26" s="189"/>
      <c r="E26" s="189"/>
      <c r="F26" s="189"/>
      <c r="G26" s="188"/>
      <c r="H26" s="166"/>
      <c r="I26" s="166"/>
      <c r="J26" s="166"/>
      <c r="K26" s="156"/>
      <c r="L26" s="158" t="s">
        <v>57</v>
      </c>
    </row>
    <row r="27" spans="2:12" s="12" customFormat="1" ht="30" customHeight="1">
      <c r="B27" s="879" t="s">
        <v>573</v>
      </c>
      <c r="C27" s="906" t="s">
        <v>572</v>
      </c>
      <c r="D27" s="903"/>
      <c r="E27" s="903"/>
      <c r="F27" s="903"/>
      <c r="G27" s="904"/>
      <c r="H27" s="902" t="s">
        <v>730</v>
      </c>
      <c r="I27" s="903"/>
      <c r="J27" s="903"/>
      <c r="K27" s="903"/>
      <c r="L27" s="904"/>
    </row>
    <row r="28" spans="2:12" s="12" customFormat="1" ht="30" customHeight="1" thickBot="1">
      <c r="B28" s="905"/>
      <c r="C28" s="203" t="s">
        <v>577</v>
      </c>
      <c r="D28" s="203" t="s">
        <v>522</v>
      </c>
      <c r="E28" s="203" t="s">
        <v>575</v>
      </c>
      <c r="F28" s="203" t="s">
        <v>576</v>
      </c>
      <c r="G28" s="209" t="s">
        <v>579</v>
      </c>
      <c r="H28" s="203" t="s">
        <v>577</v>
      </c>
      <c r="I28" s="203" t="s">
        <v>522</v>
      </c>
      <c r="J28" s="203" t="s">
        <v>575</v>
      </c>
      <c r="K28" s="203" t="s">
        <v>576</v>
      </c>
      <c r="L28" s="209" t="s">
        <v>579</v>
      </c>
    </row>
    <row r="29" spans="2:12" s="12" customFormat="1" ht="15.75" thickBot="1">
      <c r="B29" s="210"/>
      <c r="C29" s="207" t="s">
        <v>777</v>
      </c>
      <c r="D29" s="207">
        <v>1</v>
      </c>
      <c r="E29" s="207">
        <v>2</v>
      </c>
      <c r="F29" s="207">
        <v>3</v>
      </c>
      <c r="G29" s="211">
        <v>4</v>
      </c>
      <c r="H29" s="207" t="s">
        <v>777</v>
      </c>
      <c r="I29" s="207">
        <v>1</v>
      </c>
      <c r="J29" s="207">
        <v>2</v>
      </c>
      <c r="K29" s="207">
        <v>3</v>
      </c>
      <c r="L29" s="211">
        <v>4</v>
      </c>
    </row>
    <row r="30" spans="2:12" s="12" customFormat="1" ht="15">
      <c r="B30" s="190" t="s">
        <v>108</v>
      </c>
      <c r="C30" s="163">
        <f>D30+E30</f>
        <v>9873</v>
      </c>
      <c r="D30" s="163">
        <v>3291</v>
      </c>
      <c r="E30" s="164">
        <v>6582</v>
      </c>
      <c r="F30" s="164">
        <v>2</v>
      </c>
      <c r="G30" s="165"/>
      <c r="H30" s="163">
        <f aca="true" t="shared" si="0" ref="H30:H36">I30+J30</f>
        <v>9873</v>
      </c>
      <c r="I30" s="163">
        <v>3291</v>
      </c>
      <c r="J30" s="164">
        <v>6582</v>
      </c>
      <c r="K30" s="164">
        <v>2</v>
      </c>
      <c r="L30" s="165"/>
    </row>
    <row r="31" spans="2:12" s="12" customFormat="1" ht="15">
      <c r="B31" s="192" t="s">
        <v>109</v>
      </c>
      <c r="C31" s="163">
        <f>D31+E31</f>
        <v>9873</v>
      </c>
      <c r="D31" s="163">
        <v>3291</v>
      </c>
      <c r="E31" s="164">
        <v>6582</v>
      </c>
      <c r="F31" s="164">
        <v>2</v>
      </c>
      <c r="G31" s="171"/>
      <c r="H31" s="163">
        <f t="shared" si="0"/>
        <v>9873</v>
      </c>
      <c r="I31" s="163">
        <v>3291</v>
      </c>
      <c r="J31" s="164">
        <v>6582</v>
      </c>
      <c r="K31" s="164">
        <v>2</v>
      </c>
      <c r="L31" s="171"/>
    </row>
    <row r="32" spans="2:13" s="12" customFormat="1" ht="15">
      <c r="B32" s="192" t="s">
        <v>110</v>
      </c>
      <c r="C32" s="169"/>
      <c r="D32" s="169"/>
      <c r="E32" s="170"/>
      <c r="F32" s="170"/>
      <c r="G32" s="171"/>
      <c r="H32" s="163">
        <f t="shared" si="0"/>
        <v>9873</v>
      </c>
      <c r="I32" s="163">
        <v>3291</v>
      </c>
      <c r="J32" s="164">
        <v>6582</v>
      </c>
      <c r="K32" s="164">
        <v>2</v>
      </c>
      <c r="L32" s="171"/>
      <c r="M32" s="526"/>
    </row>
    <row r="33" spans="2:13" s="12" customFormat="1" ht="15">
      <c r="B33" s="192" t="s">
        <v>111</v>
      </c>
      <c r="C33" s="163">
        <f>D33+E33</f>
        <v>9873</v>
      </c>
      <c r="D33" s="163">
        <v>3291</v>
      </c>
      <c r="E33" s="164">
        <v>6582</v>
      </c>
      <c r="F33" s="164">
        <v>2</v>
      </c>
      <c r="G33" s="171"/>
      <c r="H33" s="163">
        <f t="shared" si="0"/>
        <v>9873</v>
      </c>
      <c r="I33" s="163">
        <v>3291</v>
      </c>
      <c r="J33" s="164">
        <v>6582</v>
      </c>
      <c r="K33" s="164">
        <v>2</v>
      </c>
      <c r="L33" s="171"/>
      <c r="M33" s="526"/>
    </row>
    <row r="34" spans="2:12" s="12" customFormat="1" ht="15">
      <c r="B34" s="192" t="s">
        <v>112</v>
      </c>
      <c r="C34" s="169"/>
      <c r="D34" s="169"/>
      <c r="E34" s="170"/>
      <c r="F34" s="170"/>
      <c r="G34" s="171"/>
      <c r="H34" s="163">
        <f t="shared" si="0"/>
        <v>9873</v>
      </c>
      <c r="I34" s="163">
        <v>3291</v>
      </c>
      <c r="J34" s="164">
        <v>6582</v>
      </c>
      <c r="K34" s="164">
        <v>2</v>
      </c>
      <c r="L34" s="171"/>
    </row>
    <row r="35" spans="2:13" s="12" customFormat="1" ht="15">
      <c r="B35" s="192" t="s">
        <v>113</v>
      </c>
      <c r="C35" s="169">
        <v>6582</v>
      </c>
      <c r="D35" s="169">
        <v>3291</v>
      </c>
      <c r="E35" s="170">
        <v>3291</v>
      </c>
      <c r="F35" s="170">
        <v>1</v>
      </c>
      <c r="G35" s="171"/>
      <c r="H35" s="163">
        <f t="shared" si="0"/>
        <v>9873</v>
      </c>
      <c r="I35" s="163">
        <v>3291</v>
      </c>
      <c r="J35" s="164">
        <v>6582</v>
      </c>
      <c r="K35" s="164">
        <v>2</v>
      </c>
      <c r="L35" s="171"/>
      <c r="M35" s="526"/>
    </row>
    <row r="36" spans="2:12" s="12" customFormat="1" ht="15">
      <c r="B36" s="192" t="s">
        <v>114</v>
      </c>
      <c r="C36" s="169">
        <v>6582</v>
      </c>
      <c r="D36" s="169">
        <v>3291</v>
      </c>
      <c r="E36" s="170">
        <v>3291</v>
      </c>
      <c r="F36" s="170">
        <v>1</v>
      </c>
      <c r="G36" s="171"/>
      <c r="H36" s="163">
        <f t="shared" si="0"/>
        <v>9873</v>
      </c>
      <c r="I36" s="163">
        <v>3291</v>
      </c>
      <c r="J36" s="164">
        <v>6582</v>
      </c>
      <c r="K36" s="164">
        <v>2</v>
      </c>
      <c r="L36" s="171"/>
    </row>
    <row r="37" spans="2:12" s="12" customFormat="1" ht="15">
      <c r="B37" s="192" t="s">
        <v>115</v>
      </c>
      <c r="C37" s="163">
        <f>D37+E37</f>
        <v>9873</v>
      </c>
      <c r="D37" s="163">
        <v>3291</v>
      </c>
      <c r="E37" s="164">
        <v>6582</v>
      </c>
      <c r="F37" s="170">
        <v>2</v>
      </c>
      <c r="G37" s="171"/>
      <c r="H37" s="169">
        <v>6582</v>
      </c>
      <c r="I37" s="169">
        <v>3291</v>
      </c>
      <c r="J37" s="170">
        <v>3291</v>
      </c>
      <c r="K37" s="170">
        <v>1</v>
      </c>
      <c r="L37" s="171"/>
    </row>
    <row r="38" spans="2:13" s="12" customFormat="1" ht="15">
      <c r="B38" s="192" t="s">
        <v>116</v>
      </c>
      <c r="C38" s="169"/>
      <c r="D38" s="169"/>
      <c r="E38" s="170"/>
      <c r="F38" s="170"/>
      <c r="G38" s="171"/>
      <c r="H38" s="163">
        <f>I38+J38</f>
        <v>9873</v>
      </c>
      <c r="I38" s="163">
        <v>3291</v>
      </c>
      <c r="J38" s="164">
        <v>6582</v>
      </c>
      <c r="K38" s="164">
        <v>2</v>
      </c>
      <c r="L38" s="171"/>
      <c r="M38" s="526"/>
    </row>
    <row r="39" spans="2:12" s="12" customFormat="1" ht="15">
      <c r="B39" s="192" t="s">
        <v>117</v>
      </c>
      <c r="C39" s="163">
        <f>D39+E39</f>
        <v>9873</v>
      </c>
      <c r="D39" s="163">
        <v>3291</v>
      </c>
      <c r="E39" s="164">
        <v>6582</v>
      </c>
      <c r="F39" s="170">
        <v>2</v>
      </c>
      <c r="G39" s="171"/>
      <c r="H39" s="163">
        <f>I39+J39</f>
        <v>9873</v>
      </c>
      <c r="I39" s="163">
        <v>3291</v>
      </c>
      <c r="J39" s="164">
        <v>6582</v>
      </c>
      <c r="K39" s="164">
        <v>2</v>
      </c>
      <c r="L39" s="171"/>
    </row>
    <row r="40" spans="2:12" s="12" customFormat="1" ht="15">
      <c r="B40" s="192" t="s">
        <v>118</v>
      </c>
      <c r="C40" s="163">
        <f>D40+E40</f>
        <v>9873</v>
      </c>
      <c r="D40" s="163">
        <v>3291</v>
      </c>
      <c r="E40" s="164">
        <v>6582</v>
      </c>
      <c r="F40" s="170">
        <v>2</v>
      </c>
      <c r="G40" s="171"/>
      <c r="H40" s="163">
        <f>I40+J40</f>
        <v>9873</v>
      </c>
      <c r="I40" s="163">
        <v>3291</v>
      </c>
      <c r="J40" s="164">
        <v>6582</v>
      </c>
      <c r="K40" s="164">
        <v>2</v>
      </c>
      <c r="L40" s="171"/>
    </row>
    <row r="41" spans="2:12" s="12" customFormat="1" ht="15.75" thickBot="1">
      <c r="B41" s="194" t="s">
        <v>119</v>
      </c>
      <c r="C41" s="169"/>
      <c r="D41" s="169"/>
      <c r="E41" s="170"/>
      <c r="F41" s="175"/>
      <c r="G41" s="176"/>
      <c r="H41" s="169">
        <v>6582</v>
      </c>
      <c r="I41" s="169">
        <v>3291</v>
      </c>
      <c r="J41" s="170">
        <v>3291</v>
      </c>
      <c r="K41" s="170">
        <v>1</v>
      </c>
      <c r="L41" s="176"/>
    </row>
    <row r="42" spans="2:12" s="12" customFormat="1" ht="15.75" thickBot="1">
      <c r="B42" s="196" t="s">
        <v>21</v>
      </c>
      <c r="C42" s="179">
        <f>SUM(C30:C40)</f>
        <v>72402</v>
      </c>
      <c r="D42" s="179">
        <f>SUM(D30:D41)</f>
        <v>26328</v>
      </c>
      <c r="E42" s="180">
        <f>SUM(E30:E41)</f>
        <v>46074</v>
      </c>
      <c r="F42" s="180">
        <f>SUM(F30:F41)</f>
        <v>14</v>
      </c>
      <c r="G42" s="181"/>
      <c r="H42" s="197">
        <f>SUM(H30:H41)</f>
        <v>111894</v>
      </c>
      <c r="I42" s="179">
        <f>SUM(I30:I41)</f>
        <v>39492</v>
      </c>
      <c r="J42" s="525">
        <f>SUM(J30:J41)</f>
        <v>72402</v>
      </c>
      <c r="K42" s="180">
        <f>SUM(K30:K41)</f>
        <v>22</v>
      </c>
      <c r="L42" s="181"/>
    </row>
    <row r="43" spans="2:12" s="12" customFormat="1" ht="15.75" thickBot="1">
      <c r="B43" s="198" t="s">
        <v>120</v>
      </c>
      <c r="C43" s="184">
        <v>3291</v>
      </c>
      <c r="D43" s="184">
        <v>3291</v>
      </c>
      <c r="E43" s="524">
        <v>3291</v>
      </c>
      <c r="F43" s="185">
        <v>2</v>
      </c>
      <c r="G43" s="186"/>
      <c r="H43" s="199">
        <v>3291</v>
      </c>
      <c r="I43" s="184">
        <v>3291</v>
      </c>
      <c r="J43" s="627">
        <v>3291</v>
      </c>
      <c r="K43" s="185">
        <v>2</v>
      </c>
      <c r="L43" s="186"/>
    </row>
    <row r="44" spans="2:12" s="12" customFormat="1" ht="15">
      <c r="B44" s="200"/>
      <c r="C44" s="201"/>
      <c r="D44" s="201"/>
      <c r="E44" s="166"/>
      <c r="F44" s="166"/>
      <c r="G44" s="166"/>
      <c r="H44" s="201"/>
      <c r="I44" s="201"/>
      <c r="J44" s="166"/>
      <c r="K44" s="166"/>
      <c r="L44" s="166"/>
    </row>
    <row r="45" spans="2:12" s="12" customFormat="1" ht="15">
      <c r="B45" s="200"/>
      <c r="C45" s="201"/>
      <c r="D45" s="201"/>
      <c r="E45" s="166"/>
      <c r="F45" s="166"/>
      <c r="G45" s="166"/>
      <c r="H45" s="201"/>
      <c r="I45" s="201"/>
      <c r="J45" s="166"/>
      <c r="K45" s="166"/>
      <c r="L45" s="166"/>
    </row>
    <row r="46" spans="2:12" ht="12.75"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</row>
  </sheetData>
  <sheetProtection/>
  <mergeCells count="8">
    <mergeCell ref="B3:J3"/>
    <mergeCell ref="B5:B6"/>
    <mergeCell ref="C5:F5"/>
    <mergeCell ref="G5:J5"/>
    <mergeCell ref="B25:L25"/>
    <mergeCell ref="B27:B28"/>
    <mergeCell ref="C27:G27"/>
    <mergeCell ref="H27:L27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rowBreaks count="1" manualBreakCount="1">
    <brk id="43" max="255" man="1"/>
  </rowBreaks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B1:M52"/>
  <sheetViews>
    <sheetView zoomScalePageLayoutView="0" workbookViewId="0" topLeftCell="A1">
      <selection activeCell="C2" sqref="C2"/>
    </sheetView>
  </sheetViews>
  <sheetFormatPr defaultColWidth="9.140625" defaultRowHeight="12.75"/>
  <cols>
    <col min="3" max="13" width="12.7109375" style="0" customWidth="1"/>
  </cols>
  <sheetData>
    <row r="1" ht="15.75">
      <c r="C1" s="1"/>
    </row>
    <row r="2" spans="3:12" ht="15.75">
      <c r="C2" s="1" t="s">
        <v>779</v>
      </c>
      <c r="L2" s="64" t="s">
        <v>749</v>
      </c>
    </row>
    <row r="3" spans="2:12" s="12" customFormat="1" ht="20.25" customHeight="1">
      <c r="B3" s="900" t="s">
        <v>580</v>
      </c>
      <c r="C3" s="900"/>
      <c r="D3" s="900"/>
      <c r="E3" s="900"/>
      <c r="F3" s="900"/>
      <c r="G3" s="900"/>
      <c r="H3" s="900"/>
      <c r="I3" s="900"/>
      <c r="J3" s="900"/>
      <c r="K3" s="155"/>
      <c r="L3" s="155"/>
    </row>
    <row r="4" spans="2:13" s="12" customFormat="1" ht="15.75" thickBot="1">
      <c r="B4" s="156"/>
      <c r="C4" s="157"/>
      <c r="D4" s="157"/>
      <c r="E4" s="157"/>
      <c r="F4" s="157"/>
      <c r="G4" s="156"/>
      <c r="H4" s="156"/>
      <c r="I4" s="156"/>
      <c r="J4" s="158" t="s">
        <v>57</v>
      </c>
      <c r="K4" s="156"/>
      <c r="L4" s="158"/>
      <c r="M4" s="93"/>
    </row>
    <row r="5" spans="2:13" s="12" customFormat="1" ht="30" customHeight="1">
      <c r="B5" s="901" t="s">
        <v>573</v>
      </c>
      <c r="C5" s="902" t="s">
        <v>729</v>
      </c>
      <c r="D5" s="903"/>
      <c r="E5" s="903"/>
      <c r="F5" s="904"/>
      <c r="G5" s="903" t="s">
        <v>727</v>
      </c>
      <c r="H5" s="903"/>
      <c r="I5" s="903"/>
      <c r="J5" s="904"/>
      <c r="K5" s="159"/>
      <c r="L5" s="159"/>
      <c r="M5" s="93"/>
    </row>
    <row r="6" spans="2:13" s="12" customFormat="1" ht="30" customHeight="1" thickBot="1">
      <c r="B6" s="875"/>
      <c r="C6" s="202" t="s">
        <v>577</v>
      </c>
      <c r="D6" s="203" t="s">
        <v>522</v>
      </c>
      <c r="E6" s="203" t="s">
        <v>575</v>
      </c>
      <c r="F6" s="204" t="s">
        <v>576</v>
      </c>
      <c r="G6" s="202" t="s">
        <v>577</v>
      </c>
      <c r="H6" s="203" t="s">
        <v>522</v>
      </c>
      <c r="I6" s="203" t="s">
        <v>575</v>
      </c>
      <c r="J6" s="204" t="s">
        <v>576</v>
      </c>
      <c r="K6" s="160"/>
      <c r="L6" s="160"/>
      <c r="M6" s="93"/>
    </row>
    <row r="7" spans="2:13" s="12" customFormat="1" ht="15.75" thickBot="1">
      <c r="B7" s="205"/>
      <c r="C7" s="206" t="s">
        <v>578</v>
      </c>
      <c r="D7" s="207">
        <v>1</v>
      </c>
      <c r="E7" s="207">
        <v>2</v>
      </c>
      <c r="F7" s="208">
        <v>3</v>
      </c>
      <c r="G7" s="206" t="s">
        <v>578</v>
      </c>
      <c r="H7" s="207">
        <v>1</v>
      </c>
      <c r="I7" s="207">
        <v>2</v>
      </c>
      <c r="J7" s="208">
        <v>3</v>
      </c>
      <c r="K7" s="160"/>
      <c r="L7" s="160"/>
      <c r="M7" s="93"/>
    </row>
    <row r="8" spans="2:13" s="12" customFormat="1" ht="15">
      <c r="B8" s="161" t="s">
        <v>108</v>
      </c>
      <c r="C8" s="162"/>
      <c r="D8" s="163"/>
      <c r="E8" s="164"/>
      <c r="F8" s="165"/>
      <c r="G8" s="162"/>
      <c r="H8" s="163"/>
      <c r="I8" s="164"/>
      <c r="J8" s="165"/>
      <c r="K8" s="166"/>
      <c r="L8" s="166"/>
      <c r="M8" s="93"/>
    </row>
    <row r="9" spans="2:13" s="12" customFormat="1" ht="15">
      <c r="B9" s="167" t="s">
        <v>109</v>
      </c>
      <c r="C9" s="168"/>
      <c r="D9" s="169"/>
      <c r="E9" s="170"/>
      <c r="F9" s="171"/>
      <c r="G9" s="168"/>
      <c r="H9" s="169"/>
      <c r="I9" s="170"/>
      <c r="J9" s="171"/>
      <c r="K9" s="166"/>
      <c r="L9" s="166"/>
      <c r="M9" s="93"/>
    </row>
    <row r="10" spans="2:13" s="12" customFormat="1" ht="15">
      <c r="B10" s="167" t="s">
        <v>110</v>
      </c>
      <c r="C10" s="168"/>
      <c r="D10" s="169"/>
      <c r="E10" s="170"/>
      <c r="F10" s="171"/>
      <c r="G10" s="168"/>
      <c r="H10" s="169"/>
      <c r="I10" s="170"/>
      <c r="J10" s="171"/>
      <c r="K10" s="166"/>
      <c r="L10" s="166"/>
      <c r="M10" s="93"/>
    </row>
    <row r="11" spans="2:13" s="12" customFormat="1" ht="15">
      <c r="B11" s="167" t="s">
        <v>111</v>
      </c>
      <c r="C11" s="168"/>
      <c r="D11" s="169"/>
      <c r="E11" s="170"/>
      <c r="F11" s="171"/>
      <c r="G11" s="168"/>
      <c r="H11" s="169"/>
      <c r="I11" s="170"/>
      <c r="J11" s="171"/>
      <c r="K11" s="166"/>
      <c r="L11" s="166"/>
      <c r="M11" s="93"/>
    </row>
    <row r="12" spans="2:13" s="12" customFormat="1" ht="15">
      <c r="B12" s="167" t="s">
        <v>112</v>
      </c>
      <c r="C12" s="168"/>
      <c r="D12" s="169"/>
      <c r="E12" s="170"/>
      <c r="F12" s="171"/>
      <c r="G12" s="168"/>
      <c r="H12" s="169"/>
      <c r="I12" s="170"/>
      <c r="J12" s="171"/>
      <c r="K12" s="166"/>
      <c r="L12" s="166"/>
      <c r="M12" s="93"/>
    </row>
    <row r="13" spans="2:13" s="12" customFormat="1" ht="15">
      <c r="B13" s="167" t="s">
        <v>113</v>
      </c>
      <c r="C13" s="168"/>
      <c r="D13" s="169"/>
      <c r="E13" s="170"/>
      <c r="F13" s="171"/>
      <c r="G13" s="168"/>
      <c r="H13" s="169"/>
      <c r="I13" s="170"/>
      <c r="J13" s="171"/>
      <c r="K13" s="166"/>
      <c r="L13" s="166"/>
      <c r="M13" s="93"/>
    </row>
    <row r="14" spans="2:13" s="12" customFormat="1" ht="15">
      <c r="B14" s="167" t="s">
        <v>114</v>
      </c>
      <c r="C14" s="168"/>
      <c r="D14" s="169"/>
      <c r="E14" s="170"/>
      <c r="F14" s="171"/>
      <c r="G14" s="168"/>
      <c r="H14" s="169"/>
      <c r="I14" s="170"/>
      <c r="J14" s="171"/>
      <c r="K14" s="166"/>
      <c r="L14" s="166"/>
      <c r="M14" s="93"/>
    </row>
    <row r="15" spans="2:13" s="12" customFormat="1" ht="15">
      <c r="B15" s="167" t="s">
        <v>115</v>
      </c>
      <c r="C15" s="168"/>
      <c r="D15" s="169"/>
      <c r="E15" s="170"/>
      <c r="F15" s="171"/>
      <c r="G15" s="168"/>
      <c r="H15" s="169"/>
      <c r="I15" s="170"/>
      <c r="J15" s="171"/>
      <c r="K15" s="166"/>
      <c r="L15" s="166"/>
      <c r="M15" s="93"/>
    </row>
    <row r="16" spans="2:13" s="12" customFormat="1" ht="15">
      <c r="B16" s="167" t="s">
        <v>116</v>
      </c>
      <c r="C16" s="168"/>
      <c r="D16" s="169"/>
      <c r="E16" s="170"/>
      <c r="F16" s="171"/>
      <c r="G16" s="168"/>
      <c r="H16" s="169"/>
      <c r="I16" s="170"/>
      <c r="J16" s="171"/>
      <c r="K16" s="166"/>
      <c r="L16" s="166"/>
      <c r="M16" s="93"/>
    </row>
    <row r="17" spans="2:13" s="12" customFormat="1" ht="15">
      <c r="B17" s="167" t="s">
        <v>117</v>
      </c>
      <c r="C17" s="168"/>
      <c r="D17" s="169"/>
      <c r="E17" s="170"/>
      <c r="F17" s="171"/>
      <c r="G17" s="168"/>
      <c r="H17" s="169"/>
      <c r="I17" s="170"/>
      <c r="J17" s="171"/>
      <c r="K17" s="166"/>
      <c r="L17" s="166"/>
      <c r="M17" s="93"/>
    </row>
    <row r="18" spans="2:13" s="12" customFormat="1" ht="15">
      <c r="B18" s="167" t="s">
        <v>118</v>
      </c>
      <c r="C18" s="168"/>
      <c r="D18" s="169"/>
      <c r="E18" s="170"/>
      <c r="F18" s="171"/>
      <c r="G18" s="168"/>
      <c r="H18" s="169"/>
      <c r="I18" s="170"/>
      <c r="J18" s="171"/>
      <c r="K18" s="166"/>
      <c r="L18" s="166"/>
      <c r="M18" s="93"/>
    </row>
    <row r="19" spans="2:13" s="12" customFormat="1" ht="15.75" thickBot="1">
      <c r="B19" s="172" t="s">
        <v>119</v>
      </c>
      <c r="C19" s="173"/>
      <c r="D19" s="174"/>
      <c r="E19" s="175"/>
      <c r="F19" s="176"/>
      <c r="G19" s="173"/>
      <c r="H19" s="174"/>
      <c r="I19" s="175"/>
      <c r="J19" s="176"/>
      <c r="K19" s="166"/>
      <c r="L19" s="166"/>
      <c r="M19" s="93"/>
    </row>
    <row r="20" spans="2:13" s="12" customFormat="1" ht="15.75" thickBot="1">
      <c r="B20" s="177" t="s">
        <v>21</v>
      </c>
      <c r="C20" s="178"/>
      <c r="D20" s="179"/>
      <c r="E20" s="180"/>
      <c r="F20" s="181"/>
      <c r="G20" s="178"/>
      <c r="H20" s="179"/>
      <c r="I20" s="180"/>
      <c r="J20" s="181"/>
      <c r="K20" s="166"/>
      <c r="L20" s="166"/>
      <c r="M20" s="93"/>
    </row>
    <row r="21" spans="2:13" s="12" customFormat="1" ht="15.75" thickBot="1">
      <c r="B21" s="182" t="s">
        <v>120</v>
      </c>
      <c r="C21" s="183"/>
      <c r="D21" s="184"/>
      <c r="E21" s="185"/>
      <c r="F21" s="186"/>
      <c r="G21" s="183"/>
      <c r="H21" s="184"/>
      <c r="I21" s="185"/>
      <c r="J21" s="186"/>
      <c r="K21" s="166"/>
      <c r="L21" s="166"/>
      <c r="M21" s="93"/>
    </row>
    <row r="22" spans="2:12" s="12" customFormat="1" ht="12.75"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</row>
    <row r="23" spans="2:12" s="12" customFormat="1" ht="12.75"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</row>
    <row r="24" spans="2:12" s="12" customFormat="1" ht="12.75"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</row>
    <row r="25" spans="2:12" s="12" customFormat="1" ht="20.25" customHeight="1">
      <c r="B25" s="900" t="s">
        <v>581</v>
      </c>
      <c r="C25" s="900"/>
      <c r="D25" s="900"/>
      <c r="E25" s="900"/>
      <c r="F25" s="900"/>
      <c r="G25" s="900"/>
      <c r="H25" s="900"/>
      <c r="I25" s="900"/>
      <c r="J25" s="900"/>
      <c r="K25" s="900"/>
      <c r="L25" s="900"/>
    </row>
    <row r="26" spans="2:12" s="12" customFormat="1" ht="15.75" thickBot="1">
      <c r="B26" s="188"/>
      <c r="C26" s="189"/>
      <c r="D26" s="189"/>
      <c r="E26" s="189"/>
      <c r="F26" s="189"/>
      <c r="G26" s="188"/>
      <c r="H26" s="166"/>
      <c r="I26" s="166"/>
      <c r="J26" s="166"/>
      <c r="K26" s="156"/>
      <c r="L26" s="158" t="s">
        <v>57</v>
      </c>
    </row>
    <row r="27" spans="2:12" s="12" customFormat="1" ht="30" customHeight="1">
      <c r="B27" s="879" t="s">
        <v>573</v>
      </c>
      <c r="C27" s="906" t="s">
        <v>731</v>
      </c>
      <c r="D27" s="903"/>
      <c r="E27" s="903"/>
      <c r="F27" s="903"/>
      <c r="G27" s="904"/>
      <c r="H27" s="902" t="s">
        <v>728</v>
      </c>
      <c r="I27" s="903"/>
      <c r="J27" s="903"/>
      <c r="K27" s="903"/>
      <c r="L27" s="904"/>
    </row>
    <row r="28" spans="2:12" s="12" customFormat="1" ht="30" customHeight="1" thickBot="1">
      <c r="B28" s="905"/>
      <c r="C28" s="203" t="s">
        <v>577</v>
      </c>
      <c r="D28" s="203" t="s">
        <v>522</v>
      </c>
      <c r="E28" s="203" t="s">
        <v>575</v>
      </c>
      <c r="F28" s="203" t="s">
        <v>576</v>
      </c>
      <c r="G28" s="209" t="s">
        <v>579</v>
      </c>
      <c r="H28" s="203" t="s">
        <v>577</v>
      </c>
      <c r="I28" s="203" t="s">
        <v>522</v>
      </c>
      <c r="J28" s="203" t="s">
        <v>575</v>
      </c>
      <c r="K28" s="203" t="s">
        <v>576</v>
      </c>
      <c r="L28" s="209" t="s">
        <v>579</v>
      </c>
    </row>
    <row r="29" spans="2:12" s="12" customFormat="1" ht="15.75" thickBot="1">
      <c r="B29" s="210"/>
      <c r="C29" s="207" t="s">
        <v>578</v>
      </c>
      <c r="D29" s="207">
        <v>1</v>
      </c>
      <c r="E29" s="207">
        <v>2</v>
      </c>
      <c r="F29" s="207">
        <v>3</v>
      </c>
      <c r="G29" s="211">
        <v>4</v>
      </c>
      <c r="H29" s="207" t="s">
        <v>578</v>
      </c>
      <c r="I29" s="207">
        <v>1</v>
      </c>
      <c r="J29" s="207">
        <v>2</v>
      </c>
      <c r="K29" s="207">
        <v>3</v>
      </c>
      <c r="L29" s="211">
        <v>4</v>
      </c>
    </row>
    <row r="30" spans="2:12" s="12" customFormat="1" ht="15">
      <c r="B30" s="190" t="s">
        <v>108</v>
      </c>
      <c r="C30" s="163"/>
      <c r="D30" s="163"/>
      <c r="E30" s="164"/>
      <c r="F30" s="164"/>
      <c r="G30" s="165"/>
      <c r="H30" s="191"/>
      <c r="I30" s="163"/>
      <c r="J30" s="164"/>
      <c r="K30" s="164"/>
      <c r="L30" s="165"/>
    </row>
    <row r="31" spans="2:12" s="12" customFormat="1" ht="15">
      <c r="B31" s="192" t="s">
        <v>109</v>
      </c>
      <c r="C31" s="169"/>
      <c r="D31" s="169"/>
      <c r="E31" s="170"/>
      <c r="F31" s="170"/>
      <c r="G31" s="171"/>
      <c r="H31" s="193"/>
      <c r="I31" s="169"/>
      <c r="J31" s="170"/>
      <c r="K31" s="170"/>
      <c r="L31" s="171"/>
    </row>
    <row r="32" spans="2:12" s="12" customFormat="1" ht="15">
      <c r="B32" s="192" t="s">
        <v>110</v>
      </c>
      <c r="C32" s="169"/>
      <c r="D32" s="169"/>
      <c r="E32" s="170"/>
      <c r="F32" s="170"/>
      <c r="G32" s="171"/>
      <c r="H32" s="193"/>
      <c r="I32" s="169"/>
      <c r="J32" s="170"/>
      <c r="K32" s="170"/>
      <c r="L32" s="171"/>
    </row>
    <row r="33" spans="2:12" s="12" customFormat="1" ht="15">
      <c r="B33" s="192" t="s">
        <v>111</v>
      </c>
      <c r="C33" s="169"/>
      <c r="D33" s="169"/>
      <c r="E33" s="170"/>
      <c r="F33" s="170"/>
      <c r="G33" s="171"/>
      <c r="H33" s="193"/>
      <c r="I33" s="169"/>
      <c r="J33" s="170"/>
      <c r="K33" s="170"/>
      <c r="L33" s="171"/>
    </row>
    <row r="34" spans="2:12" s="12" customFormat="1" ht="15">
      <c r="B34" s="192" t="s">
        <v>112</v>
      </c>
      <c r="C34" s="169"/>
      <c r="D34" s="169"/>
      <c r="E34" s="170"/>
      <c r="F34" s="170"/>
      <c r="G34" s="171"/>
      <c r="H34" s="193"/>
      <c r="I34" s="169"/>
      <c r="J34" s="170"/>
      <c r="K34" s="170"/>
      <c r="L34" s="171"/>
    </row>
    <row r="35" spans="2:12" s="12" customFormat="1" ht="15">
      <c r="B35" s="192" t="s">
        <v>113</v>
      </c>
      <c r="C35" s="169"/>
      <c r="D35" s="169"/>
      <c r="E35" s="170"/>
      <c r="F35" s="170"/>
      <c r="G35" s="171"/>
      <c r="H35" s="193"/>
      <c r="I35" s="169"/>
      <c r="J35" s="170"/>
      <c r="K35" s="170"/>
      <c r="L35" s="171"/>
    </row>
    <row r="36" spans="2:12" s="12" customFormat="1" ht="15">
      <c r="B36" s="192" t="s">
        <v>114</v>
      </c>
      <c r="C36" s="169"/>
      <c r="D36" s="169"/>
      <c r="E36" s="170"/>
      <c r="F36" s="170"/>
      <c r="G36" s="171"/>
      <c r="H36" s="193"/>
      <c r="I36" s="169"/>
      <c r="J36" s="170"/>
      <c r="K36" s="170"/>
      <c r="L36" s="171"/>
    </row>
    <row r="37" spans="2:12" s="12" customFormat="1" ht="15">
      <c r="B37" s="192" t="s">
        <v>115</v>
      </c>
      <c r="C37" s="169"/>
      <c r="D37" s="169"/>
      <c r="E37" s="170"/>
      <c r="F37" s="170"/>
      <c r="G37" s="171"/>
      <c r="H37" s="193"/>
      <c r="I37" s="169"/>
      <c r="J37" s="170"/>
      <c r="K37" s="170"/>
      <c r="L37" s="171"/>
    </row>
    <row r="38" spans="2:12" s="12" customFormat="1" ht="15">
      <c r="B38" s="192" t="s">
        <v>116</v>
      </c>
      <c r="C38" s="169"/>
      <c r="D38" s="169"/>
      <c r="E38" s="170"/>
      <c r="F38" s="170"/>
      <c r="G38" s="171"/>
      <c r="H38" s="193"/>
      <c r="I38" s="169"/>
      <c r="J38" s="170"/>
      <c r="K38" s="170"/>
      <c r="L38" s="171"/>
    </row>
    <row r="39" spans="2:12" s="12" customFormat="1" ht="15">
      <c r="B39" s="192" t="s">
        <v>117</v>
      </c>
      <c r="C39" s="169"/>
      <c r="D39" s="169"/>
      <c r="E39" s="170"/>
      <c r="F39" s="170"/>
      <c r="G39" s="171"/>
      <c r="H39" s="193"/>
      <c r="I39" s="169"/>
      <c r="J39" s="170"/>
      <c r="K39" s="170"/>
      <c r="L39" s="171"/>
    </row>
    <row r="40" spans="2:12" s="12" customFormat="1" ht="15">
      <c r="B40" s="192" t="s">
        <v>118</v>
      </c>
      <c r="C40" s="169"/>
      <c r="D40" s="169"/>
      <c r="E40" s="170"/>
      <c r="F40" s="170"/>
      <c r="G40" s="171"/>
      <c r="H40" s="193"/>
      <c r="I40" s="169"/>
      <c r="J40" s="170"/>
      <c r="K40" s="170"/>
      <c r="L40" s="171"/>
    </row>
    <row r="41" spans="2:12" s="12" customFormat="1" ht="15.75" thickBot="1">
      <c r="B41" s="194" t="s">
        <v>119</v>
      </c>
      <c r="C41" s="174"/>
      <c r="D41" s="174"/>
      <c r="E41" s="175"/>
      <c r="F41" s="175"/>
      <c r="G41" s="176"/>
      <c r="H41" s="195"/>
      <c r="I41" s="174"/>
      <c r="J41" s="175"/>
      <c r="K41" s="175"/>
      <c r="L41" s="176"/>
    </row>
    <row r="42" spans="2:12" s="12" customFormat="1" ht="15.75" thickBot="1">
      <c r="B42" s="196" t="s">
        <v>21</v>
      </c>
      <c r="C42" s="179"/>
      <c r="D42" s="179"/>
      <c r="E42" s="180"/>
      <c r="F42" s="180"/>
      <c r="G42" s="181"/>
      <c r="H42" s="197"/>
      <c r="I42" s="179"/>
      <c r="J42" s="180"/>
      <c r="K42" s="180"/>
      <c r="L42" s="181"/>
    </row>
    <row r="43" spans="2:12" s="12" customFormat="1" ht="15.75" thickBot="1">
      <c r="B43" s="198" t="s">
        <v>120</v>
      </c>
      <c r="C43" s="184"/>
      <c r="D43" s="184"/>
      <c r="E43" s="185"/>
      <c r="F43" s="185"/>
      <c r="G43" s="186"/>
      <c r="H43" s="199"/>
      <c r="I43" s="184"/>
      <c r="J43" s="185"/>
      <c r="K43" s="185"/>
      <c r="L43" s="186"/>
    </row>
    <row r="44" spans="2:12" ht="12.75"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</row>
    <row r="52" ht="12.75">
      <c r="K52" s="12" t="s">
        <v>748</v>
      </c>
    </row>
  </sheetData>
  <sheetProtection/>
  <mergeCells count="8">
    <mergeCell ref="B27:B28"/>
    <mergeCell ref="C27:G27"/>
    <mergeCell ref="H27:L27"/>
    <mergeCell ref="B3:J3"/>
    <mergeCell ref="C5:F5"/>
    <mergeCell ref="G5:J5"/>
    <mergeCell ref="B5:B6"/>
    <mergeCell ref="B25:L2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colBreaks count="1" manualBreakCount="1">
    <brk id="12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U48"/>
  <sheetViews>
    <sheetView zoomScale="85" zoomScaleNormal="85" zoomScalePageLayoutView="0" workbookViewId="0" topLeftCell="A1">
      <selection activeCell="M7" sqref="M7:M8"/>
    </sheetView>
  </sheetViews>
  <sheetFormatPr defaultColWidth="9.140625" defaultRowHeight="12.75"/>
  <cols>
    <col min="1" max="1" width="9.140625" style="4" customWidth="1"/>
    <col min="2" max="2" width="29.7109375" style="4" customWidth="1"/>
    <col min="3" max="3" width="30.28125" style="4" customWidth="1"/>
    <col min="4" max="4" width="14.140625" style="4" customWidth="1"/>
    <col min="5" max="5" width="12.28125" style="4" customWidth="1"/>
    <col min="6" max="6" width="25.28125" style="4" customWidth="1"/>
    <col min="7" max="7" width="25.140625" style="4" customWidth="1"/>
    <col min="8" max="13" width="13.7109375" style="4" customWidth="1"/>
    <col min="14" max="14" width="26.7109375" style="4" customWidth="1"/>
    <col min="15" max="15" width="26.421875" style="4" customWidth="1"/>
    <col min="16" max="16" width="24.140625" style="4" customWidth="1"/>
    <col min="17" max="17" width="26.7109375" style="4" customWidth="1"/>
    <col min="18" max="21" width="12.28125" style="4" customWidth="1"/>
    <col min="22" max="16384" width="9.140625" style="4" customWidth="1"/>
  </cols>
  <sheetData>
    <row r="1" ht="15.75">
      <c r="C1" s="1"/>
    </row>
    <row r="2" spans="3:21" ht="15.75">
      <c r="C2" s="1" t="s">
        <v>778</v>
      </c>
      <c r="Q2" s="64" t="s">
        <v>750</v>
      </c>
      <c r="U2" s="64"/>
    </row>
    <row r="4" ht="15.75">
      <c r="A4" s="61"/>
    </row>
    <row r="5" spans="1:21" ht="15.75">
      <c r="A5" s="61"/>
      <c r="B5" s="813" t="s">
        <v>619</v>
      </c>
      <c r="C5" s="813"/>
      <c r="D5" s="813"/>
      <c r="E5" s="813"/>
      <c r="F5" s="813"/>
      <c r="G5" s="813"/>
      <c r="H5" s="813"/>
      <c r="I5" s="813"/>
      <c r="J5" s="813"/>
      <c r="K5" s="813"/>
      <c r="L5" s="813"/>
      <c r="M5" s="813"/>
      <c r="N5" s="813"/>
      <c r="O5" s="813"/>
      <c r="P5" s="813"/>
      <c r="Q5" s="813"/>
      <c r="R5" s="62"/>
      <c r="S5" s="62"/>
      <c r="T5" s="62"/>
      <c r="U5" s="62"/>
    </row>
    <row r="6" spans="4:17" ht="16.5" thickBot="1">
      <c r="D6" s="62"/>
      <c r="E6" s="62"/>
      <c r="F6" s="62"/>
      <c r="G6" s="62"/>
      <c r="Q6" s="64"/>
    </row>
    <row r="7" spans="2:17" ht="35.25" customHeight="1">
      <c r="B7" s="921" t="s">
        <v>620</v>
      </c>
      <c r="C7" s="918" t="s">
        <v>621</v>
      </c>
      <c r="D7" s="837" t="s">
        <v>622</v>
      </c>
      <c r="E7" s="409" t="s">
        <v>623</v>
      </c>
      <c r="F7" s="837" t="s">
        <v>849</v>
      </c>
      <c r="G7" s="837" t="s">
        <v>850</v>
      </c>
      <c r="H7" s="837" t="s">
        <v>624</v>
      </c>
      <c r="I7" s="837" t="s">
        <v>625</v>
      </c>
      <c r="J7" s="837" t="s">
        <v>626</v>
      </c>
      <c r="K7" s="837" t="s">
        <v>627</v>
      </c>
      <c r="L7" s="837" t="s">
        <v>628</v>
      </c>
      <c r="M7" s="837" t="s">
        <v>629</v>
      </c>
      <c r="N7" s="818" t="s">
        <v>630</v>
      </c>
      <c r="O7" s="818"/>
      <c r="P7" s="911" t="s">
        <v>851</v>
      </c>
      <c r="Q7" s="920" t="s">
        <v>852</v>
      </c>
    </row>
    <row r="8" spans="2:17" ht="42.75" customHeight="1" thickBot="1">
      <c r="B8" s="922"/>
      <c r="C8" s="919"/>
      <c r="D8" s="838"/>
      <c r="E8" s="410" t="s">
        <v>633</v>
      </c>
      <c r="F8" s="838"/>
      <c r="G8" s="838"/>
      <c r="H8" s="838"/>
      <c r="I8" s="838"/>
      <c r="J8" s="838"/>
      <c r="K8" s="838"/>
      <c r="L8" s="838"/>
      <c r="M8" s="838"/>
      <c r="N8" s="324" t="s">
        <v>634</v>
      </c>
      <c r="O8" s="324" t="s">
        <v>635</v>
      </c>
      <c r="P8" s="912"/>
      <c r="Q8" s="846"/>
    </row>
    <row r="9" spans="2:17" ht="15.75">
      <c r="B9" s="411" t="s">
        <v>636</v>
      </c>
      <c r="C9" s="412" t="s">
        <v>758</v>
      </c>
      <c r="D9" s="413" t="s">
        <v>760</v>
      </c>
      <c r="E9" s="413" t="s">
        <v>761</v>
      </c>
      <c r="F9" s="413">
        <v>1367.01</v>
      </c>
      <c r="G9" s="306">
        <v>160713</v>
      </c>
      <c r="H9" s="414">
        <v>2014</v>
      </c>
      <c r="I9" s="414" t="s">
        <v>763</v>
      </c>
      <c r="J9" s="414" t="s">
        <v>762</v>
      </c>
      <c r="K9" s="414" t="s">
        <v>764</v>
      </c>
      <c r="L9" s="528">
        <v>0.02</v>
      </c>
      <c r="M9" s="414">
        <v>2</v>
      </c>
      <c r="N9" s="413">
        <v>160713</v>
      </c>
      <c r="O9" s="415">
        <v>1634</v>
      </c>
      <c r="P9" s="413">
        <v>0</v>
      </c>
      <c r="Q9" s="416">
        <v>0</v>
      </c>
    </row>
    <row r="10" spans="2:17" ht="15.75">
      <c r="B10" s="417" t="s">
        <v>637</v>
      </c>
      <c r="C10" s="360" t="s">
        <v>759</v>
      </c>
      <c r="D10" s="23"/>
      <c r="E10" s="23"/>
      <c r="F10" s="23"/>
      <c r="G10" s="418"/>
      <c r="H10" s="23"/>
      <c r="I10" s="23"/>
      <c r="J10" s="23"/>
      <c r="K10" s="23"/>
      <c r="L10" s="23"/>
      <c r="M10" s="23"/>
      <c r="N10" s="360"/>
      <c r="O10" s="418"/>
      <c r="P10" s="23"/>
      <c r="Q10" s="24"/>
    </row>
    <row r="11" spans="2:17" ht="15.75">
      <c r="B11" s="417" t="s">
        <v>637</v>
      </c>
      <c r="C11" s="360"/>
      <c r="D11" s="23"/>
      <c r="E11" s="23"/>
      <c r="F11" s="23"/>
      <c r="G11" s="418"/>
      <c r="H11" s="23"/>
      <c r="I11" s="23"/>
      <c r="J11" s="23"/>
      <c r="K11" s="23"/>
      <c r="L11" s="23"/>
      <c r="M11" s="23"/>
      <c r="N11" s="360"/>
      <c r="O11" s="418"/>
      <c r="P11" s="23"/>
      <c r="Q11" s="24"/>
    </row>
    <row r="12" spans="2:17" ht="15.75">
      <c r="B12" s="417" t="s">
        <v>637</v>
      </c>
      <c r="C12" s="360"/>
      <c r="D12" s="23"/>
      <c r="E12" s="23"/>
      <c r="F12" s="23"/>
      <c r="G12" s="418"/>
      <c r="H12" s="23"/>
      <c r="I12" s="23"/>
      <c r="J12" s="23"/>
      <c r="K12" s="23"/>
      <c r="L12" s="23"/>
      <c r="M12" s="23"/>
      <c r="N12" s="360"/>
      <c r="O12" s="418"/>
      <c r="P12" s="23"/>
      <c r="Q12" s="24"/>
    </row>
    <row r="13" spans="2:17" ht="15.75">
      <c r="B13" s="417" t="s">
        <v>637</v>
      </c>
      <c r="C13" s="360"/>
      <c r="D13" s="23"/>
      <c r="E13" s="23"/>
      <c r="F13" s="23"/>
      <c r="G13" s="418"/>
      <c r="H13" s="23"/>
      <c r="I13" s="23"/>
      <c r="J13" s="23"/>
      <c r="K13" s="23"/>
      <c r="L13" s="23"/>
      <c r="M13" s="23"/>
      <c r="N13" s="360"/>
      <c r="O13" s="418"/>
      <c r="P13" s="23"/>
      <c r="Q13" s="24"/>
    </row>
    <row r="14" spans="2:17" ht="15.75">
      <c r="B14" s="417" t="s">
        <v>637</v>
      </c>
      <c r="C14" s="360"/>
      <c r="D14" s="23"/>
      <c r="E14" s="23"/>
      <c r="F14" s="23"/>
      <c r="G14" s="418"/>
      <c r="H14" s="23"/>
      <c r="I14" s="23"/>
      <c r="J14" s="23"/>
      <c r="K14" s="23"/>
      <c r="L14" s="23"/>
      <c r="M14" s="23"/>
      <c r="N14" s="360"/>
      <c r="O14" s="418"/>
      <c r="P14" s="23"/>
      <c r="Q14" s="24"/>
    </row>
    <row r="15" spans="2:17" ht="15.75">
      <c r="B15" s="419" t="s">
        <v>638</v>
      </c>
      <c r="C15" s="420"/>
      <c r="D15" s="23"/>
      <c r="E15" s="23"/>
      <c r="F15" s="23"/>
      <c r="G15" s="418"/>
      <c r="H15" s="23"/>
      <c r="I15" s="23"/>
      <c r="J15" s="23"/>
      <c r="K15" s="23"/>
      <c r="L15" s="23"/>
      <c r="M15" s="23"/>
      <c r="N15" s="360"/>
      <c r="O15" s="418"/>
      <c r="P15" s="23"/>
      <c r="Q15" s="24"/>
    </row>
    <row r="16" spans="2:17" ht="15.75">
      <c r="B16" s="417" t="s">
        <v>637</v>
      </c>
      <c r="C16" s="360"/>
      <c r="D16" s="23"/>
      <c r="E16" s="23"/>
      <c r="F16" s="23"/>
      <c r="G16" s="418"/>
      <c r="H16" s="23"/>
      <c r="I16" s="23"/>
      <c r="J16" s="23"/>
      <c r="K16" s="23"/>
      <c r="L16" s="23"/>
      <c r="M16" s="23"/>
      <c r="N16" s="360"/>
      <c r="O16" s="418"/>
      <c r="P16" s="23"/>
      <c r="Q16" s="24"/>
    </row>
    <row r="17" spans="2:17" ht="15.75">
      <c r="B17" s="417" t="s">
        <v>637</v>
      </c>
      <c r="C17" s="360"/>
      <c r="D17" s="23"/>
      <c r="E17" s="23"/>
      <c r="F17" s="23"/>
      <c r="G17" s="418"/>
      <c r="H17" s="23"/>
      <c r="I17" s="23"/>
      <c r="J17" s="23"/>
      <c r="K17" s="23"/>
      <c r="L17" s="23"/>
      <c r="M17" s="23"/>
      <c r="N17" s="360"/>
      <c r="O17" s="418"/>
      <c r="P17" s="23"/>
      <c r="Q17" s="24"/>
    </row>
    <row r="18" spans="2:17" ht="15.75">
      <c r="B18" s="417" t="s">
        <v>637</v>
      </c>
      <c r="C18" s="360"/>
      <c r="D18" s="23"/>
      <c r="E18" s="23"/>
      <c r="F18" s="23"/>
      <c r="G18" s="418"/>
      <c r="H18" s="23"/>
      <c r="I18" s="23"/>
      <c r="J18" s="23"/>
      <c r="K18" s="23"/>
      <c r="L18" s="23"/>
      <c r="M18" s="23"/>
      <c r="N18" s="360"/>
      <c r="O18" s="418"/>
      <c r="P18" s="23"/>
      <c r="Q18" s="24"/>
    </row>
    <row r="19" spans="2:17" ht="15.75">
      <c r="B19" s="417" t="s">
        <v>637</v>
      </c>
      <c r="C19" s="360"/>
      <c r="D19" s="23"/>
      <c r="E19" s="23"/>
      <c r="F19" s="23"/>
      <c r="G19" s="418"/>
      <c r="H19" s="23"/>
      <c r="I19" s="23"/>
      <c r="J19" s="23"/>
      <c r="K19" s="23"/>
      <c r="L19" s="23"/>
      <c r="M19" s="23"/>
      <c r="N19" s="360"/>
      <c r="O19" s="418"/>
      <c r="P19" s="23"/>
      <c r="Q19" s="24"/>
    </row>
    <row r="20" spans="2:17" ht="16.5" thickBot="1">
      <c r="B20" s="421" t="s">
        <v>637</v>
      </c>
      <c r="C20" s="422"/>
      <c r="D20" s="423"/>
      <c r="E20" s="423"/>
      <c r="F20" s="423"/>
      <c r="G20" s="424"/>
      <c r="H20" s="23"/>
      <c r="I20" s="23"/>
      <c r="J20" s="23"/>
      <c r="K20" s="23"/>
      <c r="L20" s="23"/>
      <c r="M20" s="23"/>
      <c r="N20" s="422"/>
      <c r="O20" s="424"/>
      <c r="P20" s="425"/>
      <c r="Q20" s="75"/>
    </row>
    <row r="21" spans="2:17" ht="16.5" thickBot="1">
      <c r="B21" s="426" t="s">
        <v>639</v>
      </c>
      <c r="C21" s="427"/>
      <c r="D21" s="428"/>
      <c r="E21" s="429"/>
      <c r="F21" s="430"/>
      <c r="G21" s="431"/>
      <c r="H21" s="432"/>
      <c r="I21" s="425"/>
      <c r="J21" s="425"/>
      <c r="K21" s="425"/>
      <c r="L21" s="425"/>
      <c r="M21" s="425"/>
      <c r="N21" s="428"/>
      <c r="O21" s="429"/>
      <c r="P21" s="430"/>
      <c r="Q21" s="431"/>
    </row>
    <row r="22" spans="2:16" ht="16.5" thickBot="1">
      <c r="B22" s="433" t="s">
        <v>640</v>
      </c>
      <c r="C22" s="43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2:16" ht="16.5" thickBot="1">
      <c r="B23" s="435" t="s">
        <v>641</v>
      </c>
      <c r="C23" s="436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8:13" ht="15.75">
      <c r="H24" s="14"/>
      <c r="I24" s="14"/>
      <c r="J24" s="14"/>
      <c r="K24" s="14"/>
      <c r="L24" s="14"/>
      <c r="M24" s="14"/>
    </row>
    <row r="25" spans="2:13" ht="15.75">
      <c r="B25" s="301"/>
      <c r="C25" s="301"/>
      <c r="H25" s="14"/>
      <c r="I25" s="14"/>
      <c r="J25" s="14"/>
      <c r="K25" s="14"/>
      <c r="L25" s="14"/>
      <c r="M25" s="14"/>
    </row>
    <row r="26" spans="8:13" ht="15.75">
      <c r="H26" s="14"/>
      <c r="I26" s="14"/>
      <c r="J26" s="14"/>
      <c r="K26" s="14"/>
      <c r="L26" s="14"/>
      <c r="M26" s="14"/>
    </row>
    <row r="28" spans="2:16" ht="15.75">
      <c r="B28" s="813" t="s">
        <v>643</v>
      </c>
      <c r="C28" s="813"/>
      <c r="D28" s="813"/>
      <c r="E28" s="813"/>
      <c r="F28" s="813"/>
      <c r="G28" s="813"/>
      <c r="H28" s="813"/>
      <c r="I28" s="813"/>
      <c r="J28" s="813"/>
      <c r="K28" s="813"/>
      <c r="L28" s="813"/>
      <c r="M28" s="813"/>
      <c r="N28" s="813"/>
      <c r="O28" s="813"/>
      <c r="P28" s="813"/>
    </row>
    <row r="29" spans="2:19" ht="16.5" thickBot="1">
      <c r="B29" s="62"/>
      <c r="C29" s="62"/>
      <c r="D29" s="62"/>
      <c r="E29" s="62"/>
      <c r="F29" s="62"/>
      <c r="G29" s="62"/>
      <c r="N29" s="62"/>
      <c r="O29" s="62"/>
      <c r="P29" s="62"/>
      <c r="Q29" s="14"/>
      <c r="R29" s="439"/>
      <c r="S29" s="1"/>
    </row>
    <row r="30" spans="1:18" ht="42" customHeight="1">
      <c r="A30" s="437"/>
      <c r="B30" s="916" t="s">
        <v>620</v>
      </c>
      <c r="C30" s="918" t="s">
        <v>621</v>
      </c>
      <c r="D30" s="837" t="s">
        <v>622</v>
      </c>
      <c r="E30" s="409" t="s">
        <v>623</v>
      </c>
      <c r="F30" s="837" t="s">
        <v>624</v>
      </c>
      <c r="G30" s="837" t="s">
        <v>625</v>
      </c>
      <c r="H30" s="837" t="s">
        <v>626</v>
      </c>
      <c r="I30" s="837" t="s">
        <v>627</v>
      </c>
      <c r="J30" s="837" t="s">
        <v>628</v>
      </c>
      <c r="K30" s="837" t="s">
        <v>629</v>
      </c>
      <c r="L30" s="816" t="s">
        <v>630</v>
      </c>
      <c r="M30" s="829"/>
      <c r="N30" s="798"/>
      <c r="O30" s="911" t="s">
        <v>631</v>
      </c>
      <c r="P30" s="845" t="s">
        <v>632</v>
      </c>
      <c r="Q30" s="915"/>
      <c r="R30" s="14"/>
    </row>
    <row r="31" spans="1:18" ht="38.25" customHeight="1" thickBot="1">
      <c r="A31" s="437"/>
      <c r="B31" s="917"/>
      <c r="C31" s="919"/>
      <c r="D31" s="838"/>
      <c r="E31" s="410" t="s">
        <v>633</v>
      </c>
      <c r="F31" s="838"/>
      <c r="G31" s="838"/>
      <c r="H31" s="838"/>
      <c r="I31" s="838"/>
      <c r="J31" s="838"/>
      <c r="K31" s="838"/>
      <c r="L31" s="913" t="s">
        <v>634</v>
      </c>
      <c r="M31" s="912"/>
      <c r="N31" s="410" t="s">
        <v>635</v>
      </c>
      <c r="O31" s="912"/>
      <c r="P31" s="846"/>
      <c r="Q31" s="915"/>
      <c r="R31" s="14"/>
    </row>
    <row r="32" spans="1:18" ht="15.75">
      <c r="A32" s="437"/>
      <c r="B32" s="440" t="s">
        <v>636</v>
      </c>
      <c r="C32" s="413"/>
      <c r="D32" s="413"/>
      <c r="E32" s="413"/>
      <c r="F32" s="446"/>
      <c r="G32" s="413"/>
      <c r="H32" s="413"/>
      <c r="I32" s="413"/>
      <c r="J32" s="413"/>
      <c r="K32" s="413"/>
      <c r="L32" s="914"/>
      <c r="M32" s="914"/>
      <c r="N32" s="413"/>
      <c r="O32" s="413"/>
      <c r="P32" s="444"/>
      <c r="Q32" s="14"/>
      <c r="R32" s="14"/>
    </row>
    <row r="33" spans="1:18" ht="15.75">
      <c r="A33" s="437"/>
      <c r="B33" s="441" t="s">
        <v>637</v>
      </c>
      <c r="C33" s="23"/>
      <c r="D33" s="23"/>
      <c r="E33" s="23"/>
      <c r="F33" s="23"/>
      <c r="G33" s="23"/>
      <c r="H33" s="23"/>
      <c r="I33" s="23"/>
      <c r="J33" s="23"/>
      <c r="K33" s="23"/>
      <c r="L33" s="907"/>
      <c r="M33" s="907"/>
      <c r="N33" s="23"/>
      <c r="O33" s="23"/>
      <c r="P33" s="24"/>
      <c r="Q33" s="14"/>
      <c r="R33" s="14"/>
    </row>
    <row r="34" spans="1:18" ht="15.75">
      <c r="A34" s="437"/>
      <c r="B34" s="441" t="s">
        <v>637</v>
      </c>
      <c r="C34" s="23"/>
      <c r="D34" s="23"/>
      <c r="E34" s="23"/>
      <c r="F34" s="23"/>
      <c r="G34" s="23"/>
      <c r="H34" s="23"/>
      <c r="I34" s="23"/>
      <c r="J34" s="23"/>
      <c r="K34" s="23"/>
      <c r="L34" s="907"/>
      <c r="M34" s="907"/>
      <c r="N34" s="23"/>
      <c r="O34" s="23"/>
      <c r="P34" s="24"/>
      <c r="Q34" s="14"/>
      <c r="R34" s="14"/>
    </row>
    <row r="35" spans="1:18" ht="15.75">
      <c r="A35" s="437"/>
      <c r="B35" s="441" t="s">
        <v>637</v>
      </c>
      <c r="C35" s="23"/>
      <c r="D35" s="23"/>
      <c r="E35" s="23"/>
      <c r="F35" s="23"/>
      <c r="G35" s="23"/>
      <c r="H35" s="23"/>
      <c r="I35" s="23"/>
      <c r="J35" s="23"/>
      <c r="K35" s="23"/>
      <c r="L35" s="907"/>
      <c r="M35" s="907"/>
      <c r="N35" s="23"/>
      <c r="O35" s="23"/>
      <c r="P35" s="24"/>
      <c r="Q35" s="14"/>
      <c r="R35" s="14"/>
    </row>
    <row r="36" spans="1:18" ht="15.75">
      <c r="A36" s="437"/>
      <c r="B36" s="441" t="s">
        <v>637</v>
      </c>
      <c r="C36" s="23"/>
      <c r="D36" s="23"/>
      <c r="E36" s="23"/>
      <c r="F36" s="23"/>
      <c r="G36" s="23"/>
      <c r="H36" s="23"/>
      <c r="I36" s="23"/>
      <c r="J36" s="23"/>
      <c r="K36" s="23"/>
      <c r="L36" s="907"/>
      <c r="M36" s="907"/>
      <c r="N36" s="23"/>
      <c r="O36" s="23"/>
      <c r="P36" s="24"/>
      <c r="Q36" s="14"/>
      <c r="R36" s="14"/>
    </row>
    <row r="37" spans="1:16" ht="15.75">
      <c r="A37" s="437"/>
      <c r="B37" s="441" t="s">
        <v>637</v>
      </c>
      <c r="C37" s="23"/>
      <c r="D37" s="23"/>
      <c r="E37" s="23"/>
      <c r="F37" s="23"/>
      <c r="G37" s="23"/>
      <c r="H37" s="23"/>
      <c r="I37" s="23"/>
      <c r="J37" s="23"/>
      <c r="K37" s="23"/>
      <c r="L37" s="907"/>
      <c r="M37" s="907"/>
      <c r="N37" s="23"/>
      <c r="O37" s="23"/>
      <c r="P37" s="24"/>
    </row>
    <row r="38" spans="1:16" ht="15.75">
      <c r="A38" s="437"/>
      <c r="B38" s="442" t="s">
        <v>638</v>
      </c>
      <c r="C38" s="23"/>
      <c r="D38" s="23"/>
      <c r="E38" s="23"/>
      <c r="F38" s="23"/>
      <c r="G38" s="23"/>
      <c r="H38" s="23"/>
      <c r="I38" s="23"/>
      <c r="J38" s="23"/>
      <c r="K38" s="23"/>
      <c r="L38" s="907"/>
      <c r="M38" s="907"/>
      <c r="N38" s="23"/>
      <c r="O38" s="23"/>
      <c r="P38" s="24"/>
    </row>
    <row r="39" spans="1:16" ht="15.75">
      <c r="A39" s="437"/>
      <c r="B39" s="441" t="s">
        <v>637</v>
      </c>
      <c r="C39" s="23"/>
      <c r="D39" s="23"/>
      <c r="E39" s="23"/>
      <c r="F39" s="23"/>
      <c r="G39" s="23"/>
      <c r="H39" s="23"/>
      <c r="I39" s="23"/>
      <c r="J39" s="23"/>
      <c r="K39" s="23"/>
      <c r="L39" s="907"/>
      <c r="M39" s="907"/>
      <c r="N39" s="23"/>
      <c r="O39" s="23"/>
      <c r="P39" s="24"/>
    </row>
    <row r="40" spans="1:16" ht="15.75">
      <c r="A40" s="437"/>
      <c r="B40" s="441" t="s">
        <v>637</v>
      </c>
      <c r="C40" s="23"/>
      <c r="D40" s="23"/>
      <c r="E40" s="23"/>
      <c r="F40" s="23"/>
      <c r="G40" s="23"/>
      <c r="H40" s="23"/>
      <c r="I40" s="23"/>
      <c r="J40" s="23"/>
      <c r="K40" s="23"/>
      <c r="L40" s="907"/>
      <c r="M40" s="907"/>
      <c r="N40" s="23"/>
      <c r="O40" s="23"/>
      <c r="P40" s="24"/>
    </row>
    <row r="41" spans="1:16" ht="15.75">
      <c r="A41" s="437"/>
      <c r="B41" s="441" t="s">
        <v>637</v>
      </c>
      <c r="C41" s="23"/>
      <c r="D41" s="23"/>
      <c r="E41" s="23"/>
      <c r="F41" s="23"/>
      <c r="G41" s="23"/>
      <c r="H41" s="23"/>
      <c r="I41" s="23"/>
      <c r="J41" s="23"/>
      <c r="K41" s="23"/>
      <c r="L41" s="907"/>
      <c r="M41" s="907"/>
      <c r="N41" s="23"/>
      <c r="O41" s="23"/>
      <c r="P41" s="24"/>
    </row>
    <row r="42" spans="1:16" ht="15.75">
      <c r="A42" s="437"/>
      <c r="B42" s="441" t="s">
        <v>637</v>
      </c>
      <c r="C42" s="23"/>
      <c r="D42" s="23"/>
      <c r="E42" s="23"/>
      <c r="F42" s="23"/>
      <c r="G42" s="23"/>
      <c r="H42" s="23"/>
      <c r="I42" s="23"/>
      <c r="J42" s="23"/>
      <c r="K42" s="23"/>
      <c r="L42" s="907"/>
      <c r="M42" s="907"/>
      <c r="N42" s="23"/>
      <c r="O42" s="23"/>
      <c r="P42" s="24"/>
    </row>
    <row r="43" spans="1:16" ht="16.5" thickBot="1">
      <c r="A43" s="437"/>
      <c r="B43" s="443" t="s">
        <v>637</v>
      </c>
      <c r="C43" s="423"/>
      <c r="D43" s="23"/>
      <c r="E43" s="23"/>
      <c r="F43" s="23"/>
      <c r="G43" s="23"/>
      <c r="H43" s="23"/>
      <c r="I43" s="23"/>
      <c r="J43" s="23"/>
      <c r="K43" s="23"/>
      <c r="L43" s="908"/>
      <c r="M43" s="908"/>
      <c r="N43" s="423"/>
      <c r="O43" s="23"/>
      <c r="P43" s="24"/>
    </row>
    <row r="44" spans="1:16" ht="16.5" thickBot="1">
      <c r="A44" s="437"/>
      <c r="B44" s="426" t="s">
        <v>639</v>
      </c>
      <c r="C44" s="445"/>
      <c r="D44" s="428"/>
      <c r="E44" s="428"/>
      <c r="F44" s="428"/>
      <c r="G44" s="428"/>
      <c r="H44" s="425"/>
      <c r="I44" s="425"/>
      <c r="J44" s="425"/>
      <c r="K44" s="75"/>
      <c r="L44" s="909"/>
      <c r="M44" s="910"/>
      <c r="N44" s="431"/>
      <c r="O44" s="447"/>
      <c r="P44" s="75"/>
    </row>
    <row r="45" spans="1:7" ht="16.5" thickBot="1">
      <c r="A45" s="437"/>
      <c r="B45" s="435" t="s">
        <v>640</v>
      </c>
      <c r="C45" s="438"/>
      <c r="F45" s="14"/>
      <c r="G45" s="14"/>
    </row>
    <row r="46" spans="2:7" ht="16.5" thickBot="1">
      <c r="B46" s="435" t="s">
        <v>641</v>
      </c>
      <c r="C46" s="438"/>
      <c r="F46" s="14"/>
      <c r="G46" s="14"/>
    </row>
    <row r="47" spans="6:7" ht="15.75">
      <c r="F47" s="14"/>
      <c r="G47" s="14"/>
    </row>
    <row r="48" ht="15.75">
      <c r="B48" s="4" t="s">
        <v>642</v>
      </c>
    </row>
  </sheetData>
  <sheetProtection/>
  <mergeCells count="43">
    <mergeCell ref="L7:L8"/>
    <mergeCell ref="M7:M8"/>
    <mergeCell ref="N7:O7"/>
    <mergeCell ref="P7:P8"/>
    <mergeCell ref="Q7:Q8"/>
    <mergeCell ref="B28:P28"/>
    <mergeCell ref="B7:B8"/>
    <mergeCell ref="C7:C8"/>
    <mergeCell ref="D7:D8"/>
    <mergeCell ref="F7:F8"/>
    <mergeCell ref="G7:G8"/>
    <mergeCell ref="H7:H8"/>
    <mergeCell ref="I7:I8"/>
    <mergeCell ref="J7:J8"/>
    <mergeCell ref="K7:K8"/>
    <mergeCell ref="J30:J31"/>
    <mergeCell ref="K30:K31"/>
    <mergeCell ref="Q30:Q31"/>
    <mergeCell ref="F30:F31"/>
    <mergeCell ref="B30:B31"/>
    <mergeCell ref="C30:C31"/>
    <mergeCell ref="D30:D31"/>
    <mergeCell ref="H30:H31"/>
    <mergeCell ref="L36:M36"/>
    <mergeCell ref="L37:M37"/>
    <mergeCell ref="L38:M38"/>
    <mergeCell ref="L39:M39"/>
    <mergeCell ref="O30:O31"/>
    <mergeCell ref="P30:P31"/>
    <mergeCell ref="L30:N30"/>
    <mergeCell ref="L31:M31"/>
    <mergeCell ref="L32:M32"/>
    <mergeCell ref="L33:M33"/>
    <mergeCell ref="B5:Q5"/>
    <mergeCell ref="L40:M40"/>
    <mergeCell ref="L41:M41"/>
    <mergeCell ref="L42:M42"/>
    <mergeCell ref="L43:M43"/>
    <mergeCell ref="L44:M44"/>
    <mergeCell ref="G30:G31"/>
    <mergeCell ref="I30:I31"/>
    <mergeCell ref="L34:M34"/>
    <mergeCell ref="L35:M3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G52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6.7109375" style="2" customWidth="1"/>
    <col min="2" max="2" width="39.140625" style="2" customWidth="1"/>
    <col min="3" max="3" width="9.140625" style="2" customWidth="1"/>
    <col min="4" max="4" width="6.7109375" style="2" customWidth="1"/>
    <col min="5" max="5" width="6.8515625" style="2" customWidth="1"/>
    <col min="6" max="6" width="6.7109375" style="2" customWidth="1"/>
    <col min="7" max="7" width="14.00390625" style="2" customWidth="1"/>
    <col min="8" max="16384" width="9.140625" style="2" customWidth="1"/>
  </cols>
  <sheetData>
    <row r="1" ht="15.75">
      <c r="B1" s="1" t="s">
        <v>778</v>
      </c>
    </row>
    <row r="2" ht="15">
      <c r="G2" s="2" t="s">
        <v>854</v>
      </c>
    </row>
    <row r="3" spans="1:7" ht="30.75" customHeight="1">
      <c r="A3" s="945" t="s">
        <v>855</v>
      </c>
      <c r="B3" s="946"/>
      <c r="C3" s="946"/>
      <c r="D3" s="946"/>
      <c r="E3" s="946"/>
      <c r="F3" s="946"/>
      <c r="G3" s="946"/>
    </row>
    <row r="4" spans="1:7" ht="15">
      <c r="A4" s="942"/>
      <c r="B4" s="943"/>
      <c r="C4" s="943"/>
      <c r="D4" s="943"/>
      <c r="E4" s="943"/>
      <c r="F4" s="943"/>
      <c r="G4" s="944" t="s">
        <v>57</v>
      </c>
    </row>
    <row r="5" spans="1:7" ht="90">
      <c r="A5" s="937" t="s">
        <v>2</v>
      </c>
      <c r="B5" s="940" t="s">
        <v>95</v>
      </c>
      <c r="C5" s="937" t="s">
        <v>856</v>
      </c>
      <c r="D5" s="937" t="s">
        <v>845</v>
      </c>
      <c r="E5" s="937" t="s">
        <v>846</v>
      </c>
      <c r="F5" s="937" t="s">
        <v>847</v>
      </c>
      <c r="G5" s="937" t="s">
        <v>848</v>
      </c>
    </row>
    <row r="6" spans="1:7" ht="15">
      <c r="A6" s="938"/>
      <c r="B6" s="938" t="s">
        <v>857</v>
      </c>
      <c r="C6" s="938"/>
      <c r="D6" s="938"/>
      <c r="E6" s="938"/>
      <c r="F6" s="938"/>
      <c r="G6" s="938"/>
    </row>
    <row r="7" spans="1:7" ht="15">
      <c r="A7" s="938">
        <v>1</v>
      </c>
      <c r="B7" s="938" t="s">
        <v>858</v>
      </c>
      <c r="C7" s="938"/>
      <c r="D7" s="938"/>
      <c r="E7" s="938"/>
      <c r="F7" s="938"/>
      <c r="G7" s="939">
        <v>55900</v>
      </c>
    </row>
    <row r="8" spans="1:7" ht="15">
      <c r="A8" s="938">
        <v>2</v>
      </c>
      <c r="B8" s="938" t="s">
        <v>859</v>
      </c>
      <c r="C8" s="938"/>
      <c r="D8" s="938"/>
      <c r="E8" s="938"/>
      <c r="F8" s="938"/>
      <c r="G8" s="939">
        <v>130000</v>
      </c>
    </row>
    <row r="9" spans="1:7" ht="15">
      <c r="A9" s="938">
        <v>3</v>
      </c>
      <c r="B9" s="938" t="s">
        <v>860</v>
      </c>
      <c r="C9" s="938"/>
      <c r="D9" s="938"/>
      <c r="E9" s="938"/>
      <c r="F9" s="938"/>
      <c r="G9" s="939">
        <v>88000</v>
      </c>
    </row>
    <row r="10" spans="1:7" ht="15">
      <c r="A10" s="938">
        <v>4</v>
      </c>
      <c r="B10" s="938" t="s">
        <v>861</v>
      </c>
      <c r="C10" s="938"/>
      <c r="D10" s="938"/>
      <c r="E10" s="938"/>
      <c r="F10" s="938"/>
      <c r="G10" s="939">
        <v>80720</v>
      </c>
    </row>
    <row r="11" spans="1:7" ht="15">
      <c r="A11" s="938">
        <v>5</v>
      </c>
      <c r="B11" s="938" t="s">
        <v>862</v>
      </c>
      <c r="C11" s="938"/>
      <c r="D11" s="938"/>
      <c r="E11" s="938"/>
      <c r="F11" s="938"/>
      <c r="G11" s="939">
        <v>33999</v>
      </c>
    </row>
    <row r="12" spans="1:7" ht="15">
      <c r="A12" s="938">
        <v>6</v>
      </c>
      <c r="B12" s="938" t="s">
        <v>863</v>
      </c>
      <c r="C12" s="938"/>
      <c r="D12" s="938"/>
      <c r="E12" s="938"/>
      <c r="F12" s="938"/>
      <c r="G12" s="939">
        <v>200000</v>
      </c>
    </row>
    <row r="13" spans="1:7" ht="15">
      <c r="A13" s="938">
        <v>7</v>
      </c>
      <c r="B13" s="938" t="s">
        <v>864</v>
      </c>
      <c r="C13" s="938"/>
      <c r="D13" s="938"/>
      <c r="E13" s="938"/>
      <c r="F13" s="938"/>
      <c r="G13" s="939">
        <v>619530</v>
      </c>
    </row>
    <row r="14" spans="1:7" ht="15">
      <c r="A14" s="938">
        <v>8</v>
      </c>
      <c r="B14" s="938" t="s">
        <v>865</v>
      </c>
      <c r="C14" s="938"/>
      <c r="D14" s="938"/>
      <c r="E14" s="938"/>
      <c r="F14" s="938"/>
      <c r="G14" s="939">
        <v>1000000</v>
      </c>
    </row>
    <row r="15" spans="1:7" ht="15">
      <c r="A15" s="938">
        <v>9</v>
      </c>
      <c r="B15" s="938" t="s">
        <v>866</v>
      </c>
      <c r="C15" s="938"/>
      <c r="D15" s="938"/>
      <c r="E15" s="938"/>
      <c r="F15" s="938"/>
      <c r="G15" s="939">
        <v>480000</v>
      </c>
    </row>
    <row r="16" spans="1:7" ht="15">
      <c r="A16" s="938">
        <v>10</v>
      </c>
      <c r="B16" s="938" t="s">
        <v>867</v>
      </c>
      <c r="C16" s="938"/>
      <c r="D16" s="938"/>
      <c r="E16" s="938"/>
      <c r="F16" s="938"/>
      <c r="G16" s="939">
        <v>420000</v>
      </c>
    </row>
    <row r="17" spans="1:7" ht="15">
      <c r="A17" s="938">
        <v>11</v>
      </c>
      <c r="B17" s="938" t="s">
        <v>868</v>
      </c>
      <c r="C17" s="938"/>
      <c r="D17" s="938"/>
      <c r="E17" s="938"/>
      <c r="F17" s="938"/>
      <c r="G17" s="939">
        <v>400000</v>
      </c>
    </row>
    <row r="18" spans="1:7" ht="15">
      <c r="A18" s="938">
        <v>12</v>
      </c>
      <c r="B18" s="938" t="s">
        <v>869</v>
      </c>
      <c r="C18" s="938"/>
      <c r="D18" s="938"/>
      <c r="E18" s="938"/>
      <c r="F18" s="938"/>
      <c r="G18" s="939">
        <v>280000</v>
      </c>
    </row>
    <row r="19" spans="1:7" ht="15">
      <c r="A19" s="938">
        <v>13</v>
      </c>
      <c r="B19" s="938" t="s">
        <v>870</v>
      </c>
      <c r="C19" s="938"/>
      <c r="D19" s="938"/>
      <c r="E19" s="938"/>
      <c r="F19" s="938"/>
      <c r="G19" s="939">
        <v>1000000</v>
      </c>
    </row>
    <row r="20" spans="1:7" ht="15">
      <c r="A20" s="938">
        <v>14</v>
      </c>
      <c r="B20" s="938" t="s">
        <v>871</v>
      </c>
      <c r="C20" s="938"/>
      <c r="D20" s="938"/>
      <c r="E20" s="938"/>
      <c r="F20" s="938"/>
      <c r="G20" s="939">
        <v>6000000</v>
      </c>
    </row>
    <row r="21" spans="1:7" ht="15">
      <c r="A21" s="938"/>
      <c r="B21" s="938" t="s">
        <v>872</v>
      </c>
      <c r="C21" s="938"/>
      <c r="D21" s="938"/>
      <c r="E21" s="938"/>
      <c r="F21" s="938"/>
      <c r="G21" s="939">
        <v>10788149</v>
      </c>
    </row>
    <row r="22" spans="1:7" ht="15">
      <c r="A22" s="938"/>
      <c r="B22" s="938" t="s">
        <v>873</v>
      </c>
      <c r="C22" s="938"/>
      <c r="D22" s="938"/>
      <c r="E22" s="938"/>
      <c r="F22" s="938"/>
      <c r="G22" s="938"/>
    </row>
    <row r="23" spans="1:7" ht="15">
      <c r="A23" s="938">
        <v>1</v>
      </c>
      <c r="B23" s="938" t="s">
        <v>874</v>
      </c>
      <c r="C23" s="938"/>
      <c r="D23" s="938"/>
      <c r="E23" s="938"/>
      <c r="F23" s="938"/>
      <c r="G23" s="939">
        <v>450000</v>
      </c>
    </row>
    <row r="24" spans="1:7" ht="15">
      <c r="A24" s="938">
        <v>2</v>
      </c>
      <c r="B24" s="938" t="s">
        <v>875</v>
      </c>
      <c r="C24" s="938"/>
      <c r="D24" s="938"/>
      <c r="E24" s="938"/>
      <c r="F24" s="938"/>
      <c r="G24" s="939">
        <v>300000</v>
      </c>
    </row>
    <row r="25" spans="1:7" ht="15">
      <c r="A25" s="938">
        <v>3</v>
      </c>
      <c r="B25" s="938" t="s">
        <v>876</v>
      </c>
      <c r="C25" s="938"/>
      <c r="D25" s="938"/>
      <c r="E25" s="938"/>
      <c r="F25" s="938"/>
      <c r="G25" s="939">
        <v>400000</v>
      </c>
    </row>
    <row r="26" spans="1:7" ht="15">
      <c r="A26" s="938">
        <v>4</v>
      </c>
      <c r="B26" s="938" t="s">
        <v>877</v>
      </c>
      <c r="C26" s="938"/>
      <c r="D26" s="938"/>
      <c r="E26" s="938"/>
      <c r="F26" s="938"/>
      <c r="G26" s="939">
        <v>410000</v>
      </c>
    </row>
    <row r="27" spans="1:7" ht="15">
      <c r="A27" s="938">
        <v>5</v>
      </c>
      <c r="B27" s="938" t="s">
        <v>878</v>
      </c>
      <c r="C27" s="938"/>
      <c r="D27" s="938"/>
      <c r="E27" s="938"/>
      <c r="F27" s="938"/>
      <c r="G27" s="939">
        <v>300000</v>
      </c>
    </row>
    <row r="28" spans="1:7" ht="15">
      <c r="A28" s="938">
        <v>6</v>
      </c>
      <c r="B28" s="938" t="s">
        <v>879</v>
      </c>
      <c r="C28" s="938"/>
      <c r="D28" s="938"/>
      <c r="E28" s="938"/>
      <c r="F28" s="938"/>
      <c r="G28" s="939">
        <v>600000</v>
      </c>
    </row>
    <row r="29" spans="1:7" ht="15">
      <c r="A29" s="938">
        <v>7</v>
      </c>
      <c r="B29" s="938" t="s">
        <v>880</v>
      </c>
      <c r="C29" s="938"/>
      <c r="D29" s="938"/>
      <c r="E29" s="938"/>
      <c r="F29" s="938"/>
      <c r="G29" s="939">
        <v>2000000</v>
      </c>
    </row>
    <row r="30" spans="1:7" ht="15">
      <c r="A30" s="938">
        <v>8</v>
      </c>
      <c r="B30" s="938" t="s">
        <v>881</v>
      </c>
      <c r="C30" s="938"/>
      <c r="D30" s="938"/>
      <c r="E30" s="938"/>
      <c r="F30" s="938"/>
      <c r="G30" s="939">
        <v>150000</v>
      </c>
    </row>
    <row r="31" spans="1:7" ht="15">
      <c r="A31" s="938">
        <v>9</v>
      </c>
      <c r="B31" s="938" t="s">
        <v>882</v>
      </c>
      <c r="C31" s="938"/>
      <c r="D31" s="938"/>
      <c r="E31" s="938"/>
      <c r="F31" s="938"/>
      <c r="G31" s="939">
        <v>300000</v>
      </c>
    </row>
    <row r="32" spans="1:7" ht="15">
      <c r="A32" s="938">
        <v>10</v>
      </c>
      <c r="B32" s="938" t="s">
        <v>883</v>
      </c>
      <c r="C32" s="938"/>
      <c r="D32" s="938"/>
      <c r="E32" s="938"/>
      <c r="F32" s="938"/>
      <c r="G32" s="939">
        <v>1180000</v>
      </c>
    </row>
    <row r="33" spans="1:7" ht="15">
      <c r="A33" s="938">
        <v>11</v>
      </c>
      <c r="B33" s="938" t="s">
        <v>884</v>
      </c>
      <c r="C33" s="938"/>
      <c r="D33" s="938"/>
      <c r="E33" s="938"/>
      <c r="F33" s="938"/>
      <c r="G33" s="939">
        <v>120000</v>
      </c>
    </row>
    <row r="34" spans="1:7" ht="15">
      <c r="A34" s="938">
        <v>12</v>
      </c>
      <c r="B34" s="938" t="s">
        <v>885</v>
      </c>
      <c r="C34" s="938"/>
      <c r="D34" s="938"/>
      <c r="E34" s="938"/>
      <c r="F34" s="938"/>
      <c r="G34" s="939">
        <v>250000</v>
      </c>
    </row>
    <row r="35" spans="1:7" ht="15">
      <c r="A35" s="938">
        <v>13</v>
      </c>
      <c r="B35" s="938" t="s">
        <v>886</v>
      </c>
      <c r="C35" s="938"/>
      <c r="D35" s="938"/>
      <c r="E35" s="938"/>
      <c r="F35" s="938"/>
      <c r="G35" s="939">
        <v>400000</v>
      </c>
    </row>
    <row r="36" spans="1:7" ht="15">
      <c r="A36" s="938">
        <v>14</v>
      </c>
      <c r="B36" s="938" t="s">
        <v>887</v>
      </c>
      <c r="C36" s="938"/>
      <c r="D36" s="938"/>
      <c r="E36" s="938"/>
      <c r="F36" s="938"/>
      <c r="G36" s="939">
        <v>1000000</v>
      </c>
    </row>
    <row r="37" spans="1:7" ht="15">
      <c r="A37" s="938">
        <v>15</v>
      </c>
      <c r="B37" s="938" t="s">
        <v>888</v>
      </c>
      <c r="C37" s="938"/>
      <c r="D37" s="938"/>
      <c r="E37" s="938"/>
      <c r="F37" s="938"/>
      <c r="G37" s="939">
        <v>480000</v>
      </c>
    </row>
    <row r="38" spans="1:7" ht="15">
      <c r="A38" s="938">
        <v>16</v>
      </c>
      <c r="B38" s="938" t="s">
        <v>889</v>
      </c>
      <c r="C38" s="938"/>
      <c r="D38" s="938"/>
      <c r="E38" s="938"/>
      <c r="F38" s="938"/>
      <c r="G38" s="939">
        <v>500000</v>
      </c>
    </row>
    <row r="39" spans="1:7" ht="15">
      <c r="A39" s="938">
        <v>17</v>
      </c>
      <c r="B39" s="938" t="s">
        <v>890</v>
      </c>
      <c r="C39" s="938"/>
      <c r="D39" s="938"/>
      <c r="E39" s="938"/>
      <c r="F39" s="938"/>
      <c r="G39" s="939">
        <v>282180</v>
      </c>
    </row>
    <row r="40" spans="1:7" ht="15">
      <c r="A40" s="938">
        <v>18</v>
      </c>
      <c r="B40" s="938" t="s">
        <v>891</v>
      </c>
      <c r="C40" s="938"/>
      <c r="D40" s="938"/>
      <c r="E40" s="938"/>
      <c r="F40" s="938"/>
      <c r="G40" s="939">
        <v>50000</v>
      </c>
    </row>
    <row r="41" spans="1:7" ht="15">
      <c r="A41" s="938">
        <v>19</v>
      </c>
      <c r="B41" s="938" t="s">
        <v>892</v>
      </c>
      <c r="C41" s="938"/>
      <c r="D41" s="938"/>
      <c r="E41" s="938"/>
      <c r="F41" s="938"/>
      <c r="G41" s="939">
        <v>90000</v>
      </c>
    </row>
    <row r="42" spans="1:7" ht="15">
      <c r="A42" s="938">
        <v>20</v>
      </c>
      <c r="B42" s="938" t="s">
        <v>893</v>
      </c>
      <c r="C42" s="938"/>
      <c r="D42" s="938"/>
      <c r="E42" s="938"/>
      <c r="F42" s="938"/>
      <c r="G42" s="939">
        <v>50000</v>
      </c>
    </row>
    <row r="43" spans="1:7" ht="15">
      <c r="A43" s="938">
        <v>21</v>
      </c>
      <c r="B43" s="938" t="s">
        <v>894</v>
      </c>
      <c r="C43" s="938"/>
      <c r="D43" s="938"/>
      <c r="E43" s="938"/>
      <c r="F43" s="938"/>
      <c r="G43" s="939">
        <v>500000</v>
      </c>
    </row>
    <row r="44" spans="1:7" ht="15">
      <c r="A44" s="938">
        <v>22</v>
      </c>
      <c r="B44" s="938" t="s">
        <v>895</v>
      </c>
      <c r="C44" s="938"/>
      <c r="D44" s="938"/>
      <c r="E44" s="938"/>
      <c r="F44" s="938"/>
      <c r="G44" s="939">
        <v>200000</v>
      </c>
    </row>
    <row r="45" spans="1:7" ht="15">
      <c r="A45" s="938">
        <v>23</v>
      </c>
      <c r="B45" s="938" t="s">
        <v>896</v>
      </c>
      <c r="C45" s="938"/>
      <c r="D45" s="938"/>
      <c r="E45" s="938"/>
      <c r="F45" s="938"/>
      <c r="G45" s="939">
        <v>500000</v>
      </c>
    </row>
    <row r="46" spans="1:7" ht="15">
      <c r="A46" s="938"/>
      <c r="B46" s="938" t="s">
        <v>897</v>
      </c>
      <c r="C46" s="938"/>
      <c r="D46" s="938"/>
      <c r="E46" s="938"/>
      <c r="F46" s="938"/>
      <c r="G46" s="939">
        <v>10512180</v>
      </c>
    </row>
    <row r="47" spans="1:7" ht="15">
      <c r="A47" s="938"/>
      <c r="B47" s="938" t="s">
        <v>898</v>
      </c>
      <c r="C47" s="938"/>
      <c r="D47" s="938"/>
      <c r="E47" s="938"/>
      <c r="F47" s="938"/>
      <c r="G47" s="938"/>
    </row>
    <row r="48" spans="1:7" ht="15">
      <c r="A48" s="938">
        <v>1</v>
      </c>
      <c r="B48" s="938"/>
      <c r="C48" s="938"/>
      <c r="D48" s="938"/>
      <c r="E48" s="938"/>
      <c r="F48" s="938"/>
      <c r="G48" s="938"/>
    </row>
    <row r="49" spans="1:7" ht="15">
      <c r="A49" s="938">
        <v>2</v>
      </c>
      <c r="B49" s="938"/>
      <c r="C49" s="938"/>
      <c r="D49" s="938"/>
      <c r="E49" s="938"/>
      <c r="F49" s="938"/>
      <c r="G49" s="938"/>
    </row>
    <row r="50" spans="1:7" ht="15">
      <c r="A50" s="938"/>
      <c r="B50" s="938" t="s">
        <v>899</v>
      </c>
      <c r="C50" s="938"/>
      <c r="D50" s="938"/>
      <c r="E50" s="938"/>
      <c r="F50" s="938"/>
      <c r="G50" s="938"/>
    </row>
    <row r="51" spans="1:7" ht="15">
      <c r="A51" s="938" t="s">
        <v>900</v>
      </c>
      <c r="B51" s="938"/>
      <c r="C51" s="938"/>
      <c r="D51" s="938"/>
      <c r="E51" s="938"/>
      <c r="F51" s="938"/>
      <c r="G51" s="941">
        <v>21300329</v>
      </c>
    </row>
    <row r="52" spans="1:7" ht="15">
      <c r="A52" s="938" t="s">
        <v>518</v>
      </c>
      <c r="B52" s="938"/>
      <c r="C52" s="938"/>
      <c r="D52" s="938"/>
      <c r="E52" s="938"/>
      <c r="F52" s="938"/>
      <c r="G52" s="938"/>
    </row>
  </sheetData>
  <sheetProtection/>
  <mergeCells count="1"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B2:F85"/>
  <sheetViews>
    <sheetView showGridLines="0" zoomScale="55" zoomScaleNormal="55" zoomScalePageLayoutView="0" workbookViewId="0" topLeftCell="A1">
      <selection activeCell="Q70" sqref="Q70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6" width="25.7109375" style="0" customWidth="1"/>
    <col min="7" max="7" width="14.8515625" style="1" customWidth="1"/>
    <col min="8" max="8" width="9.140625" style="1" customWidth="1"/>
    <col min="9" max="9" width="12.28125" style="1" customWidth="1"/>
    <col min="10" max="10" width="13.421875" style="1" customWidth="1"/>
    <col min="11" max="16384" width="9.140625" style="1" customWidth="1"/>
  </cols>
  <sheetData>
    <row r="2" spans="3:6" ht="42" customHeight="1">
      <c r="C2" s="607" t="s">
        <v>778</v>
      </c>
      <c r="F2" s="496" t="s">
        <v>734</v>
      </c>
    </row>
    <row r="3" ht="15.75">
      <c r="B3" s="330"/>
    </row>
    <row r="4" spans="2:6" ht="27" customHeight="1">
      <c r="B4" s="783" t="s">
        <v>776</v>
      </c>
      <c r="C4" s="783"/>
      <c r="D4" s="783"/>
      <c r="E4" s="783"/>
      <c r="F4" s="783"/>
    </row>
    <row r="5" spans="5:6" ht="32.25" customHeight="1" hidden="1" thickBot="1">
      <c r="E5" s="1"/>
      <c r="F5" s="1"/>
    </row>
    <row r="6" spans="5:6" ht="15.75" customHeight="1" hidden="1">
      <c r="E6" s="1"/>
      <c r="F6" s="1"/>
    </row>
    <row r="7" spans="5:6" ht="28.5" customHeight="1" thickBot="1">
      <c r="E7" s="14"/>
      <c r="F7" s="466" t="s">
        <v>517</v>
      </c>
    </row>
    <row r="8" spans="2:6" ht="44.25" customHeight="1">
      <c r="B8" s="784" t="s">
        <v>609</v>
      </c>
      <c r="C8" s="786" t="s">
        <v>95</v>
      </c>
      <c r="D8" s="788" t="s">
        <v>610</v>
      </c>
      <c r="E8" s="790" t="s">
        <v>795</v>
      </c>
      <c r="F8" s="792" t="s">
        <v>794</v>
      </c>
    </row>
    <row r="9" spans="2:6" ht="56.25" customHeight="1" thickBot="1">
      <c r="B9" s="785"/>
      <c r="C9" s="787"/>
      <c r="D9" s="789"/>
      <c r="E9" s="791"/>
      <c r="F9" s="793"/>
    </row>
    <row r="10" spans="2:6" s="336" customFormat="1" ht="34.5" customHeight="1">
      <c r="B10" s="334"/>
      <c r="C10" s="335" t="s">
        <v>225</v>
      </c>
      <c r="D10" s="362"/>
      <c r="E10" s="13"/>
      <c r="F10" s="20"/>
    </row>
    <row r="11" spans="2:6" s="337" customFormat="1" ht="34.5" customHeight="1">
      <c r="B11" s="368" t="s">
        <v>226</v>
      </c>
      <c r="C11" s="369" t="s">
        <v>227</v>
      </c>
      <c r="D11" s="364">
        <v>1001</v>
      </c>
      <c r="E11" s="22">
        <f>E12+E19+E26+E27</f>
        <v>133335</v>
      </c>
      <c r="F11" s="22">
        <f>F12+F19+F26+F27</f>
        <v>115246</v>
      </c>
    </row>
    <row r="12" spans="2:6" s="336" customFormat="1" ht="34.5" customHeight="1">
      <c r="B12" s="368">
        <v>60</v>
      </c>
      <c r="C12" s="369" t="s">
        <v>228</v>
      </c>
      <c r="D12" s="364">
        <v>1002</v>
      </c>
      <c r="E12" s="22">
        <f>E17</f>
        <v>45617</v>
      </c>
      <c r="F12" s="22">
        <f>F17</f>
        <v>36147</v>
      </c>
    </row>
    <row r="13" spans="2:6" s="336" customFormat="1" ht="34.5" customHeight="1">
      <c r="B13" s="339">
        <v>600</v>
      </c>
      <c r="C13" s="340" t="s">
        <v>229</v>
      </c>
      <c r="D13" s="363">
        <v>1003</v>
      </c>
      <c r="E13" s="22"/>
      <c r="F13" s="22"/>
    </row>
    <row r="14" spans="2:6" s="336" customFormat="1" ht="34.5" customHeight="1">
      <c r="B14" s="339">
        <v>601</v>
      </c>
      <c r="C14" s="340" t="s">
        <v>230</v>
      </c>
      <c r="D14" s="363">
        <v>1004</v>
      </c>
      <c r="E14" s="22"/>
      <c r="F14" s="22"/>
    </row>
    <row r="15" spans="2:6" s="336" customFormat="1" ht="34.5" customHeight="1">
      <c r="B15" s="339">
        <v>602</v>
      </c>
      <c r="C15" s="340" t="s">
        <v>231</v>
      </c>
      <c r="D15" s="363">
        <v>1005</v>
      </c>
      <c r="E15" s="22"/>
      <c r="F15" s="22"/>
    </row>
    <row r="16" spans="2:6" s="336" customFormat="1" ht="34.5" customHeight="1">
      <c r="B16" s="339">
        <v>603</v>
      </c>
      <c r="C16" s="340" t="s">
        <v>232</v>
      </c>
      <c r="D16" s="363">
        <v>1006</v>
      </c>
      <c r="E16" s="22"/>
      <c r="F16" s="22"/>
    </row>
    <row r="17" spans="2:6" s="336" customFormat="1" ht="34.5" customHeight="1">
      <c r="B17" s="339">
        <v>604</v>
      </c>
      <c r="C17" s="340" t="s">
        <v>233</v>
      </c>
      <c r="D17" s="363">
        <v>1007</v>
      </c>
      <c r="E17" s="22">
        <v>45617</v>
      </c>
      <c r="F17" s="22">
        <v>36147</v>
      </c>
    </row>
    <row r="18" spans="2:6" s="336" customFormat="1" ht="34.5" customHeight="1">
      <c r="B18" s="339">
        <v>605</v>
      </c>
      <c r="C18" s="340" t="s">
        <v>234</v>
      </c>
      <c r="D18" s="363">
        <v>1008</v>
      </c>
      <c r="E18" s="22"/>
      <c r="F18" s="22"/>
    </row>
    <row r="19" spans="2:6" s="336" customFormat="1" ht="34.5" customHeight="1">
      <c r="B19" s="368">
        <v>61</v>
      </c>
      <c r="C19" s="369" t="s">
        <v>235</v>
      </c>
      <c r="D19" s="364">
        <v>1009</v>
      </c>
      <c r="E19" s="22">
        <f>E24</f>
        <v>86980</v>
      </c>
      <c r="F19" s="22">
        <f>F24</f>
        <v>76340</v>
      </c>
    </row>
    <row r="20" spans="2:6" s="336" customFormat="1" ht="34.5" customHeight="1">
      <c r="B20" s="339">
        <v>610</v>
      </c>
      <c r="C20" s="340" t="s">
        <v>236</v>
      </c>
      <c r="D20" s="363">
        <v>1010</v>
      </c>
      <c r="E20" s="22"/>
      <c r="F20" s="22"/>
    </row>
    <row r="21" spans="2:6" s="336" customFormat="1" ht="34.5" customHeight="1">
      <c r="B21" s="339">
        <v>611</v>
      </c>
      <c r="C21" s="340" t="s">
        <v>237</v>
      </c>
      <c r="D21" s="363">
        <v>1011</v>
      </c>
      <c r="E21" s="22"/>
      <c r="F21" s="22"/>
    </row>
    <row r="22" spans="2:6" s="336" customFormat="1" ht="34.5" customHeight="1">
      <c r="B22" s="339">
        <v>612</v>
      </c>
      <c r="C22" s="340" t="s">
        <v>238</v>
      </c>
      <c r="D22" s="363">
        <v>1012</v>
      </c>
      <c r="E22" s="22"/>
      <c r="F22" s="22"/>
    </row>
    <row r="23" spans="2:6" s="336" customFormat="1" ht="34.5" customHeight="1">
      <c r="B23" s="339">
        <v>613</v>
      </c>
      <c r="C23" s="340" t="s">
        <v>239</v>
      </c>
      <c r="D23" s="363">
        <v>1013</v>
      </c>
      <c r="E23" s="22"/>
      <c r="F23" s="22"/>
    </row>
    <row r="24" spans="2:6" s="336" customFormat="1" ht="34.5" customHeight="1">
      <c r="B24" s="339">
        <v>614</v>
      </c>
      <c r="C24" s="340" t="s">
        <v>240</v>
      </c>
      <c r="D24" s="363">
        <v>1014</v>
      </c>
      <c r="E24" s="22">
        <v>86980</v>
      </c>
      <c r="F24" s="22">
        <v>76340</v>
      </c>
    </row>
    <row r="25" spans="2:6" s="336" customFormat="1" ht="34.5" customHeight="1">
      <c r="B25" s="339">
        <v>615</v>
      </c>
      <c r="C25" s="340" t="s">
        <v>241</v>
      </c>
      <c r="D25" s="363">
        <v>1015</v>
      </c>
      <c r="E25" s="532"/>
      <c r="F25" s="22"/>
    </row>
    <row r="26" spans="2:6" s="336" customFormat="1" ht="34.5" customHeight="1">
      <c r="B26" s="339">
        <v>64</v>
      </c>
      <c r="C26" s="369" t="s">
        <v>242</v>
      </c>
      <c r="D26" s="364">
        <v>1016</v>
      </c>
      <c r="E26" s="532">
        <v>123</v>
      </c>
      <c r="F26" s="22">
        <v>2000</v>
      </c>
    </row>
    <row r="27" spans="2:6" s="336" customFormat="1" ht="34.5" customHeight="1">
      <c r="B27" s="339">
        <v>65</v>
      </c>
      <c r="C27" s="369" t="s">
        <v>243</v>
      </c>
      <c r="D27" s="363">
        <v>1017</v>
      </c>
      <c r="E27" s="532">
        <v>615</v>
      </c>
      <c r="F27" s="22">
        <v>759</v>
      </c>
    </row>
    <row r="28" spans="2:6" s="336" customFormat="1" ht="34.5" customHeight="1">
      <c r="B28" s="368"/>
      <c r="C28" s="369" t="s">
        <v>244</v>
      </c>
      <c r="D28" s="374"/>
      <c r="E28" s="532"/>
      <c r="F28" s="22"/>
    </row>
    <row r="29" spans="2:6" s="336" customFormat="1" ht="39.75" customHeight="1">
      <c r="B29" s="368" t="s">
        <v>245</v>
      </c>
      <c r="C29" s="369" t="s">
        <v>246</v>
      </c>
      <c r="D29" s="478">
        <v>1018</v>
      </c>
      <c r="E29" s="532">
        <f>E30-E31+E34+E35+E36+E37+E38+E39+E40</f>
        <v>137853</v>
      </c>
      <c r="F29" s="22">
        <f>F30-F31+F34+F35+F36+F37+F38+F39+F40</f>
        <v>117890</v>
      </c>
    </row>
    <row r="30" spans="2:6" s="336" customFormat="1" ht="34.5" customHeight="1">
      <c r="B30" s="339">
        <v>50</v>
      </c>
      <c r="C30" s="340" t="s">
        <v>247</v>
      </c>
      <c r="D30" s="363">
        <v>1019</v>
      </c>
      <c r="E30" s="532">
        <v>38200</v>
      </c>
      <c r="F30" s="22">
        <v>32520</v>
      </c>
    </row>
    <row r="31" spans="2:6" s="336" customFormat="1" ht="34.5" customHeight="1">
      <c r="B31" s="339">
        <v>62</v>
      </c>
      <c r="C31" s="340" t="s">
        <v>248</v>
      </c>
      <c r="D31" s="363">
        <v>1020</v>
      </c>
      <c r="E31" s="532">
        <v>1500</v>
      </c>
      <c r="F31" s="22">
        <v>1500</v>
      </c>
    </row>
    <row r="32" spans="2:6" s="336" customFormat="1" ht="34.5" customHeight="1">
      <c r="B32" s="339">
        <v>630</v>
      </c>
      <c r="C32" s="340" t="s">
        <v>249</v>
      </c>
      <c r="D32" s="363">
        <v>1021</v>
      </c>
      <c r="E32" s="532"/>
      <c r="F32" s="22"/>
    </row>
    <row r="33" spans="2:6" s="336" customFormat="1" ht="34.5" customHeight="1">
      <c r="B33" s="339">
        <v>631</v>
      </c>
      <c r="C33" s="340" t="s">
        <v>250</v>
      </c>
      <c r="D33" s="363">
        <v>1022</v>
      </c>
      <c r="E33" s="532"/>
      <c r="F33" s="22"/>
    </row>
    <row r="34" spans="2:6" s="336" customFormat="1" ht="34.5" customHeight="1">
      <c r="B34" s="339" t="s">
        <v>121</v>
      </c>
      <c r="C34" s="340" t="s">
        <v>251</v>
      </c>
      <c r="D34" s="363">
        <v>1023</v>
      </c>
      <c r="E34" s="532">
        <v>9569</v>
      </c>
      <c r="F34" s="22">
        <v>7080</v>
      </c>
    </row>
    <row r="35" spans="2:6" s="336" customFormat="1" ht="34.5" customHeight="1">
      <c r="B35" s="339">
        <v>513</v>
      </c>
      <c r="C35" s="340" t="s">
        <v>252</v>
      </c>
      <c r="D35" s="363">
        <v>1024</v>
      </c>
      <c r="E35" s="532">
        <v>10540</v>
      </c>
      <c r="F35" s="22">
        <v>10440</v>
      </c>
    </row>
    <row r="36" spans="2:6" s="336" customFormat="1" ht="34.5" customHeight="1">
      <c r="B36" s="339">
        <v>52</v>
      </c>
      <c r="C36" s="340" t="s">
        <v>253</v>
      </c>
      <c r="D36" s="363">
        <v>1025</v>
      </c>
      <c r="E36" s="532">
        <v>52833</v>
      </c>
      <c r="F36" s="22">
        <v>45555</v>
      </c>
    </row>
    <row r="37" spans="2:6" s="336" customFormat="1" ht="34.5" customHeight="1">
      <c r="B37" s="339">
        <v>53</v>
      </c>
      <c r="C37" s="340" t="s">
        <v>254</v>
      </c>
      <c r="D37" s="363">
        <v>1026</v>
      </c>
      <c r="E37" s="532">
        <v>11427</v>
      </c>
      <c r="F37" s="22">
        <v>8981</v>
      </c>
    </row>
    <row r="38" spans="2:6" s="336" customFormat="1" ht="34.5" customHeight="1">
      <c r="B38" s="339">
        <v>540</v>
      </c>
      <c r="C38" s="340" t="s">
        <v>255</v>
      </c>
      <c r="D38" s="363">
        <v>1027</v>
      </c>
      <c r="E38" s="532">
        <v>4300</v>
      </c>
      <c r="F38" s="22">
        <v>5540</v>
      </c>
    </row>
    <row r="39" spans="2:6" s="336" customFormat="1" ht="34.5" customHeight="1">
      <c r="B39" s="339" t="s">
        <v>122</v>
      </c>
      <c r="C39" s="340" t="s">
        <v>256</v>
      </c>
      <c r="D39" s="363">
        <v>1028</v>
      </c>
      <c r="E39" s="532">
        <v>500</v>
      </c>
      <c r="F39" s="22">
        <v>200</v>
      </c>
    </row>
    <row r="40" spans="2:6" s="338" customFormat="1" ht="34.5" customHeight="1">
      <c r="B40" s="339">
        <v>55</v>
      </c>
      <c r="C40" s="340" t="s">
        <v>257</v>
      </c>
      <c r="D40" s="363">
        <v>1029</v>
      </c>
      <c r="E40" s="532">
        <v>11984</v>
      </c>
      <c r="F40" s="22">
        <v>9074</v>
      </c>
    </row>
    <row r="41" spans="2:6" s="338" customFormat="1" ht="34.5" customHeight="1">
      <c r="B41" s="368"/>
      <c r="C41" s="369" t="s">
        <v>258</v>
      </c>
      <c r="D41" s="364">
        <v>1030</v>
      </c>
      <c r="E41" s="532"/>
      <c r="F41" s="22"/>
    </row>
    <row r="42" spans="2:6" s="338" customFormat="1" ht="34.5" customHeight="1">
      <c r="B42" s="368"/>
      <c r="C42" s="369" t="s">
        <v>259</v>
      </c>
      <c r="D42" s="364">
        <v>1031</v>
      </c>
      <c r="E42" s="561">
        <f>E29-E11</f>
        <v>4518</v>
      </c>
      <c r="F42" s="22">
        <f>F29-F11</f>
        <v>2644</v>
      </c>
    </row>
    <row r="43" spans="2:6" s="338" customFormat="1" ht="34.5" customHeight="1">
      <c r="B43" s="368">
        <v>66</v>
      </c>
      <c r="C43" s="369" t="s">
        <v>260</v>
      </c>
      <c r="D43" s="364">
        <v>1032</v>
      </c>
      <c r="E43" s="532">
        <f>E49</f>
        <v>1100</v>
      </c>
      <c r="F43" s="22">
        <f>F49:G49</f>
        <v>990</v>
      </c>
    </row>
    <row r="44" spans="2:6" s="338" customFormat="1" ht="34.5" customHeight="1">
      <c r="B44" s="368" t="s">
        <v>261</v>
      </c>
      <c r="C44" s="369" t="s">
        <v>262</v>
      </c>
      <c r="D44" s="364">
        <v>1033</v>
      </c>
      <c r="E44" s="532"/>
      <c r="F44" s="22"/>
    </row>
    <row r="45" spans="2:6" s="338" customFormat="1" ht="34.5" customHeight="1">
      <c r="B45" s="339">
        <v>660</v>
      </c>
      <c r="C45" s="340" t="s">
        <v>263</v>
      </c>
      <c r="D45" s="363">
        <v>1034</v>
      </c>
      <c r="E45" s="532"/>
      <c r="F45" s="22"/>
    </row>
    <row r="46" spans="2:6" s="338" customFormat="1" ht="34.5" customHeight="1">
      <c r="B46" s="339">
        <v>661</v>
      </c>
      <c r="C46" s="340" t="s">
        <v>264</v>
      </c>
      <c r="D46" s="363">
        <v>1035</v>
      </c>
      <c r="E46" s="556"/>
      <c r="F46" s="24"/>
    </row>
    <row r="47" spans="2:6" s="338" customFormat="1" ht="34.5" customHeight="1">
      <c r="B47" s="339">
        <v>665</v>
      </c>
      <c r="C47" s="340" t="s">
        <v>265</v>
      </c>
      <c r="D47" s="363">
        <v>1036</v>
      </c>
      <c r="E47" s="556"/>
      <c r="F47" s="24"/>
    </row>
    <row r="48" spans="2:6" s="338" customFormat="1" ht="34.5" customHeight="1">
      <c r="B48" s="339">
        <v>669</v>
      </c>
      <c r="C48" s="340" t="s">
        <v>266</v>
      </c>
      <c r="D48" s="363">
        <v>1037</v>
      </c>
      <c r="E48" s="556"/>
      <c r="F48" s="24"/>
    </row>
    <row r="49" spans="2:6" s="338" customFormat="1" ht="34.5" customHeight="1">
      <c r="B49" s="368">
        <v>662</v>
      </c>
      <c r="C49" s="369" t="s">
        <v>267</v>
      </c>
      <c r="D49" s="364">
        <v>1038</v>
      </c>
      <c r="E49" s="556">
        <v>1100</v>
      </c>
      <c r="F49" s="24">
        <v>990</v>
      </c>
    </row>
    <row r="50" spans="2:6" s="338" customFormat="1" ht="34.5" customHeight="1">
      <c r="B50" s="368" t="s">
        <v>123</v>
      </c>
      <c r="C50" s="369" t="s">
        <v>268</v>
      </c>
      <c r="D50" s="364">
        <v>1039</v>
      </c>
      <c r="E50" s="556"/>
      <c r="F50" s="24"/>
    </row>
    <row r="51" spans="2:6" s="338" customFormat="1" ht="34.5" customHeight="1">
      <c r="B51" s="368">
        <v>56</v>
      </c>
      <c r="C51" s="369" t="s">
        <v>269</v>
      </c>
      <c r="D51" s="364">
        <v>1040</v>
      </c>
      <c r="E51" s="556">
        <f>E57+E58</f>
        <v>80</v>
      </c>
      <c r="F51" s="24">
        <v>9</v>
      </c>
    </row>
    <row r="52" spans="2:6" ht="34.5" customHeight="1">
      <c r="B52" s="368" t="s">
        <v>270</v>
      </c>
      <c r="C52" s="369" t="s">
        <v>611</v>
      </c>
      <c r="D52" s="364">
        <v>1041</v>
      </c>
      <c r="E52" s="556"/>
      <c r="F52" s="24"/>
    </row>
    <row r="53" spans="2:6" ht="34.5" customHeight="1">
      <c r="B53" s="339">
        <v>560</v>
      </c>
      <c r="C53" s="340" t="s">
        <v>124</v>
      </c>
      <c r="D53" s="363">
        <v>1042</v>
      </c>
      <c r="E53" s="556"/>
      <c r="F53" s="24"/>
    </row>
    <row r="54" spans="2:6" ht="34.5" customHeight="1">
      <c r="B54" s="339">
        <v>561</v>
      </c>
      <c r="C54" s="340" t="s">
        <v>125</v>
      </c>
      <c r="D54" s="363">
        <v>1043</v>
      </c>
      <c r="E54" s="556"/>
      <c r="F54" s="24"/>
    </row>
    <row r="55" spans="2:6" ht="34.5" customHeight="1">
      <c r="B55" s="339">
        <v>565</v>
      </c>
      <c r="C55" s="340" t="s">
        <v>271</v>
      </c>
      <c r="D55" s="363">
        <v>1044</v>
      </c>
      <c r="E55" s="556"/>
      <c r="F55" s="24"/>
    </row>
    <row r="56" spans="2:6" ht="34.5" customHeight="1">
      <c r="B56" s="339" t="s">
        <v>126</v>
      </c>
      <c r="C56" s="340" t="s">
        <v>272</v>
      </c>
      <c r="D56" s="363">
        <v>1045</v>
      </c>
      <c r="E56" s="556"/>
      <c r="F56" s="24"/>
    </row>
    <row r="57" spans="2:6" ht="34.5" customHeight="1">
      <c r="B57" s="339">
        <v>562</v>
      </c>
      <c r="C57" s="369" t="s">
        <v>273</v>
      </c>
      <c r="D57" s="364">
        <v>1046</v>
      </c>
      <c r="E57" s="556">
        <v>65</v>
      </c>
      <c r="F57" s="24">
        <v>9</v>
      </c>
    </row>
    <row r="58" spans="2:6" ht="34.5" customHeight="1">
      <c r="B58" s="368" t="s">
        <v>274</v>
      </c>
      <c r="C58" s="369" t="s">
        <v>275</v>
      </c>
      <c r="D58" s="364">
        <v>1047</v>
      </c>
      <c r="E58" s="556">
        <v>15</v>
      </c>
      <c r="F58" s="24"/>
    </row>
    <row r="59" spans="2:6" ht="34.5" customHeight="1">
      <c r="B59" s="368"/>
      <c r="C59" s="369" t="s">
        <v>276</v>
      </c>
      <c r="D59" s="364">
        <v>1048</v>
      </c>
      <c r="E59" s="556">
        <f>E43-E51</f>
        <v>1020</v>
      </c>
      <c r="F59" s="24">
        <f>F43-F57</f>
        <v>981</v>
      </c>
    </row>
    <row r="60" spans="2:6" ht="34.5" customHeight="1">
      <c r="B60" s="368"/>
      <c r="C60" s="369" t="s">
        <v>277</v>
      </c>
      <c r="D60" s="364">
        <v>1049</v>
      </c>
      <c r="E60" s="556"/>
      <c r="F60" s="24"/>
    </row>
    <row r="61" spans="2:6" ht="34.5" customHeight="1">
      <c r="B61" s="339" t="s">
        <v>127</v>
      </c>
      <c r="C61" s="340" t="s">
        <v>278</v>
      </c>
      <c r="D61" s="363">
        <v>1050</v>
      </c>
      <c r="E61" s="556">
        <v>1000</v>
      </c>
      <c r="F61" s="24">
        <v>1000</v>
      </c>
    </row>
    <row r="62" spans="2:6" ht="34.5" customHeight="1">
      <c r="B62" s="339" t="s">
        <v>128</v>
      </c>
      <c r="C62" s="340" t="s">
        <v>279</v>
      </c>
      <c r="D62" s="363">
        <v>1051</v>
      </c>
      <c r="E62" s="556"/>
      <c r="F62" s="24"/>
    </row>
    <row r="63" spans="2:6" ht="34.5" customHeight="1">
      <c r="B63" s="368" t="s">
        <v>280</v>
      </c>
      <c r="C63" s="369" t="s">
        <v>281</v>
      </c>
      <c r="D63" s="364">
        <v>1052</v>
      </c>
      <c r="E63" s="556">
        <v>3000</v>
      </c>
      <c r="F63" s="24">
        <v>1050</v>
      </c>
    </row>
    <row r="64" spans="2:6" ht="34.5" customHeight="1">
      <c r="B64" s="368" t="s">
        <v>129</v>
      </c>
      <c r="C64" s="369" t="s">
        <v>282</v>
      </c>
      <c r="D64" s="364">
        <v>1053</v>
      </c>
      <c r="E64" s="556">
        <v>270</v>
      </c>
      <c r="F64" s="24">
        <v>163</v>
      </c>
    </row>
    <row r="65" spans="2:6" ht="34.5" customHeight="1">
      <c r="B65" s="339"/>
      <c r="C65" s="340" t="s">
        <v>283</v>
      </c>
      <c r="D65" s="363">
        <v>1054</v>
      </c>
      <c r="E65" s="557"/>
      <c r="F65" s="24">
        <f>F63-F64+F61+F59-F42</f>
        <v>224</v>
      </c>
    </row>
    <row r="66" spans="2:6" ht="34.5" customHeight="1">
      <c r="B66" s="339"/>
      <c r="C66" s="340" t="s">
        <v>284</v>
      </c>
      <c r="D66" s="363">
        <v>1055</v>
      </c>
      <c r="E66" s="556"/>
      <c r="F66" s="24"/>
    </row>
    <row r="67" spans="2:6" ht="34.5" customHeight="1">
      <c r="B67" s="339" t="s">
        <v>285</v>
      </c>
      <c r="C67" s="340" t="s">
        <v>286</v>
      </c>
      <c r="D67" s="363">
        <v>1056</v>
      </c>
      <c r="E67" s="556"/>
      <c r="F67" s="24"/>
    </row>
    <row r="68" spans="2:6" ht="34.5" customHeight="1">
      <c r="B68" s="339" t="s">
        <v>287</v>
      </c>
      <c r="C68" s="340" t="s">
        <v>288</v>
      </c>
      <c r="D68" s="363">
        <v>1057</v>
      </c>
      <c r="E68" s="556"/>
      <c r="F68" s="24">
        <v>25</v>
      </c>
    </row>
    <row r="69" spans="2:6" ht="34.5" customHeight="1">
      <c r="B69" s="368"/>
      <c r="C69" s="369" t="s">
        <v>289</v>
      </c>
      <c r="D69" s="364">
        <v>1058</v>
      </c>
      <c r="E69" s="556">
        <f>E59+E61+E63-E64-E42</f>
        <v>232</v>
      </c>
      <c r="F69" s="24">
        <f>F65-F68</f>
        <v>199</v>
      </c>
    </row>
    <row r="70" spans="2:6" ht="34.5" customHeight="1">
      <c r="B70" s="370"/>
      <c r="C70" s="371" t="s">
        <v>290</v>
      </c>
      <c r="D70" s="364">
        <v>1059</v>
      </c>
      <c r="E70" s="556"/>
      <c r="F70" s="24"/>
    </row>
    <row r="71" spans="2:6" ht="34.5" customHeight="1">
      <c r="B71" s="339"/>
      <c r="C71" s="372" t="s">
        <v>291</v>
      </c>
      <c r="D71" s="363"/>
      <c r="E71" s="556"/>
      <c r="F71" s="24"/>
    </row>
    <row r="72" spans="2:6" ht="34.5" customHeight="1">
      <c r="B72" s="339">
        <v>721</v>
      </c>
      <c r="C72" s="372" t="s">
        <v>292</v>
      </c>
      <c r="D72" s="363">
        <v>1060</v>
      </c>
      <c r="E72" s="556"/>
      <c r="F72" s="24"/>
    </row>
    <row r="73" spans="2:6" ht="34.5" customHeight="1">
      <c r="B73" s="339" t="s">
        <v>293</v>
      </c>
      <c r="C73" s="372" t="s">
        <v>294</v>
      </c>
      <c r="D73" s="363">
        <v>1061</v>
      </c>
      <c r="E73" s="556"/>
      <c r="F73" s="24"/>
    </row>
    <row r="74" spans="2:6" ht="34.5" customHeight="1">
      <c r="B74" s="339" t="s">
        <v>293</v>
      </c>
      <c r="C74" s="372" t="s">
        <v>295</v>
      </c>
      <c r="D74" s="363">
        <v>1062</v>
      </c>
      <c r="E74" s="556"/>
      <c r="F74" s="24"/>
    </row>
    <row r="75" spans="2:6" ht="34.5" customHeight="1">
      <c r="B75" s="339">
        <v>723</v>
      </c>
      <c r="C75" s="372" t="s">
        <v>296</v>
      </c>
      <c r="D75" s="363">
        <v>1063</v>
      </c>
      <c r="E75" s="556"/>
      <c r="F75" s="24"/>
    </row>
    <row r="76" spans="2:6" ht="34.5" customHeight="1">
      <c r="B76" s="368"/>
      <c r="C76" s="371" t="s">
        <v>612</v>
      </c>
      <c r="D76" s="364">
        <v>1064</v>
      </c>
      <c r="E76" s="556"/>
      <c r="F76" s="24"/>
    </row>
    <row r="77" spans="2:6" ht="34.5" customHeight="1">
      <c r="B77" s="370"/>
      <c r="C77" s="371" t="s">
        <v>613</v>
      </c>
      <c r="D77" s="364">
        <v>1065</v>
      </c>
      <c r="E77" s="556"/>
      <c r="F77" s="24"/>
    </row>
    <row r="78" spans="2:6" ht="34.5" customHeight="1">
      <c r="B78" s="373"/>
      <c r="C78" s="372" t="s">
        <v>297</v>
      </c>
      <c r="D78" s="363">
        <v>1066</v>
      </c>
      <c r="E78" s="558"/>
      <c r="F78" s="26"/>
    </row>
    <row r="79" spans="2:6" ht="34.5" customHeight="1">
      <c r="B79" s="373"/>
      <c r="C79" s="372" t="s">
        <v>298</v>
      </c>
      <c r="D79" s="363">
        <v>1067</v>
      </c>
      <c r="E79" s="558"/>
      <c r="F79" s="26"/>
    </row>
    <row r="80" spans="2:6" ht="34.5" customHeight="1">
      <c r="B80" s="373"/>
      <c r="C80" s="372" t="s">
        <v>614</v>
      </c>
      <c r="D80" s="363">
        <v>1068</v>
      </c>
      <c r="E80" s="26"/>
      <c r="F80" s="26"/>
    </row>
    <row r="81" spans="2:6" ht="34.5" customHeight="1">
      <c r="B81" s="373"/>
      <c r="C81" s="372" t="s">
        <v>615</v>
      </c>
      <c r="D81" s="363">
        <v>1069</v>
      </c>
      <c r="E81" s="359"/>
      <c r="F81" s="359"/>
    </row>
    <row r="82" spans="2:6" ht="34.5" customHeight="1">
      <c r="B82" s="373"/>
      <c r="C82" s="372" t="s">
        <v>616</v>
      </c>
      <c r="D82" s="363"/>
      <c r="E82" s="26"/>
      <c r="F82" s="26"/>
    </row>
    <row r="83" spans="2:6" ht="34.5" customHeight="1">
      <c r="B83" s="342"/>
      <c r="C83" s="341" t="s">
        <v>96</v>
      </c>
      <c r="D83" s="363">
        <v>1070</v>
      </c>
      <c r="E83" s="354"/>
      <c r="F83" s="354"/>
    </row>
    <row r="84" spans="2:6" ht="34.5" customHeight="1" thickBot="1">
      <c r="B84" s="343"/>
      <c r="C84" s="344" t="s">
        <v>299</v>
      </c>
      <c r="D84" s="365">
        <v>1071</v>
      </c>
      <c r="E84" s="350"/>
      <c r="F84" s="350"/>
    </row>
    <row r="85" ht="15.75">
      <c r="D85" s="345"/>
    </row>
  </sheetData>
  <sheetProtection/>
  <mergeCells count="6">
    <mergeCell ref="B4:F4"/>
    <mergeCell ref="B8:B9"/>
    <mergeCell ref="C8:C9"/>
    <mergeCell ref="D8:D9"/>
    <mergeCell ref="E8:E9"/>
    <mergeCell ref="F8:F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B2:N43"/>
  <sheetViews>
    <sheetView zoomScale="75" zoomScaleNormal="75" zoomScalePageLayoutView="0" workbookViewId="0" topLeftCell="D1">
      <selection activeCell="K19" sqref="K19"/>
    </sheetView>
  </sheetViews>
  <sheetFormatPr defaultColWidth="9.140625" defaultRowHeight="12.75"/>
  <cols>
    <col min="1" max="1" width="9.140625" style="9" customWidth="1"/>
    <col min="2" max="2" width="12.140625" style="9" customWidth="1"/>
    <col min="3" max="3" width="45.28125" style="9" customWidth="1"/>
    <col min="4" max="4" width="16.28125" style="9" customWidth="1"/>
    <col min="5" max="6" width="16.140625" style="9" customWidth="1"/>
    <col min="7" max="7" width="22.140625" style="9" customWidth="1"/>
    <col min="8" max="8" width="41.7109375" style="9" customWidth="1"/>
    <col min="9" max="13" width="23.7109375" style="9" customWidth="1"/>
    <col min="14" max="14" width="3.00390625" style="9" customWidth="1"/>
    <col min="15" max="16384" width="9.140625" style="9" customWidth="1"/>
  </cols>
  <sheetData>
    <row r="2" s="10" customFormat="1" ht="15.75">
      <c r="C2" s="1"/>
    </row>
    <row r="3" spans="2:13" s="10" customFormat="1" ht="15.75">
      <c r="B3" s="110"/>
      <c r="C3" s="1" t="s">
        <v>778</v>
      </c>
      <c r="D3" s="110"/>
      <c r="E3" s="110"/>
      <c r="F3" s="110"/>
      <c r="G3" s="110"/>
      <c r="H3" s="110"/>
      <c r="I3" s="110"/>
      <c r="J3" s="110"/>
      <c r="K3" s="110"/>
      <c r="L3" s="110"/>
      <c r="M3" s="111" t="s">
        <v>755</v>
      </c>
    </row>
    <row r="4" spans="2:13" s="10" customFormat="1" ht="15.75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2:13" s="10" customFormat="1" ht="15.75">
      <c r="B5" s="813" t="s">
        <v>590</v>
      </c>
      <c r="C5" s="813"/>
      <c r="D5" s="813"/>
      <c r="E5" s="813"/>
      <c r="F5" s="813"/>
      <c r="G5" s="813"/>
      <c r="H5" s="813"/>
      <c r="I5" s="813"/>
      <c r="J5" s="813"/>
      <c r="K5" s="813"/>
      <c r="L5" s="813"/>
      <c r="M5" s="813"/>
    </row>
    <row r="6" spans="2:13" s="10" customFormat="1" ht="15" customHeight="1">
      <c r="B6" s="110"/>
      <c r="C6" s="5"/>
      <c r="D6" s="112"/>
      <c r="E6" s="112"/>
      <c r="F6" s="112"/>
      <c r="G6" s="112"/>
      <c r="H6" s="110"/>
      <c r="I6" s="110"/>
      <c r="J6" s="110"/>
      <c r="K6" s="110"/>
      <c r="L6" s="110"/>
      <c r="M6" s="110"/>
    </row>
    <row r="7" spans="2:13" s="10" customFormat="1" ht="16.5" thickBot="1">
      <c r="B7" s="110"/>
      <c r="C7" s="110"/>
      <c r="D7" s="110"/>
      <c r="E7" s="110"/>
      <c r="F7" s="110"/>
      <c r="G7" s="110"/>
      <c r="H7" s="110"/>
      <c r="I7" s="110"/>
      <c r="J7" s="110"/>
      <c r="K7" s="113"/>
      <c r="L7" s="110"/>
      <c r="M7" s="111" t="s">
        <v>517</v>
      </c>
    </row>
    <row r="8" spans="2:13" s="10" customFormat="1" ht="63" customHeight="1">
      <c r="B8" s="146" t="s">
        <v>83</v>
      </c>
      <c r="C8" s="147" t="s">
        <v>596</v>
      </c>
      <c r="D8" s="148" t="s">
        <v>84</v>
      </c>
      <c r="E8" s="148" t="s">
        <v>85</v>
      </c>
      <c r="F8" s="148" t="s">
        <v>86</v>
      </c>
      <c r="G8" s="148" t="s">
        <v>589</v>
      </c>
      <c r="H8" s="149" t="s">
        <v>591</v>
      </c>
      <c r="I8" s="148" t="s">
        <v>592</v>
      </c>
      <c r="J8" s="148" t="s">
        <v>593</v>
      </c>
      <c r="K8" s="148" t="s">
        <v>594</v>
      </c>
      <c r="L8" s="148" t="s">
        <v>717</v>
      </c>
      <c r="M8" s="150" t="s">
        <v>595</v>
      </c>
    </row>
    <row r="9" spans="2:13" s="10" customFormat="1" ht="16.5" thickBot="1">
      <c r="B9" s="151" t="s">
        <v>78</v>
      </c>
      <c r="C9" s="152" t="s">
        <v>81</v>
      </c>
      <c r="D9" s="153" t="s">
        <v>82</v>
      </c>
      <c r="E9" s="153" t="s">
        <v>87</v>
      </c>
      <c r="F9" s="152" t="s">
        <v>88</v>
      </c>
      <c r="G9" s="153" t="s">
        <v>89</v>
      </c>
      <c r="H9" s="152" t="s">
        <v>90</v>
      </c>
      <c r="I9" s="153" t="s">
        <v>189</v>
      </c>
      <c r="J9" s="153" t="s">
        <v>91</v>
      </c>
      <c r="K9" s="152" t="s">
        <v>92</v>
      </c>
      <c r="L9" s="153" t="s">
        <v>93</v>
      </c>
      <c r="M9" s="154" t="s">
        <v>94</v>
      </c>
    </row>
    <row r="10" spans="2:13" ht="24.75" customHeight="1">
      <c r="B10" s="923">
        <v>1</v>
      </c>
      <c r="C10" s="929"/>
      <c r="D10" s="114"/>
      <c r="E10" s="114"/>
      <c r="F10" s="114"/>
      <c r="G10" s="115"/>
      <c r="H10" s="116" t="s">
        <v>79</v>
      </c>
      <c r="I10" s="117"/>
      <c r="J10" s="118"/>
      <c r="K10" s="118"/>
      <c r="L10" s="115"/>
      <c r="M10" s="119"/>
    </row>
    <row r="11" spans="2:13" ht="24.75" customHeight="1">
      <c r="B11" s="924"/>
      <c r="C11" s="930"/>
      <c r="D11" s="120"/>
      <c r="E11" s="120"/>
      <c r="F11" s="120"/>
      <c r="G11" s="121"/>
      <c r="H11" s="122" t="s">
        <v>80</v>
      </c>
      <c r="I11" s="123"/>
      <c r="J11" s="124"/>
      <c r="K11" s="124"/>
      <c r="L11" s="121"/>
      <c r="M11" s="125"/>
    </row>
    <row r="12" spans="2:13" ht="24.75" customHeight="1">
      <c r="B12" s="924"/>
      <c r="C12" s="930"/>
      <c r="D12" s="120"/>
      <c r="E12" s="120"/>
      <c r="F12" s="120"/>
      <c r="G12" s="121"/>
      <c r="H12" s="122" t="s">
        <v>199</v>
      </c>
      <c r="I12" s="123"/>
      <c r="J12" s="124"/>
      <c r="K12" s="124"/>
      <c r="L12" s="121"/>
      <c r="M12" s="125"/>
    </row>
    <row r="13" spans="2:14" ht="24.75" customHeight="1" thickBot="1">
      <c r="B13" s="925"/>
      <c r="C13" s="931"/>
      <c r="D13" s="126"/>
      <c r="E13" s="126"/>
      <c r="F13" s="126"/>
      <c r="G13" s="127"/>
      <c r="H13" s="128" t="s">
        <v>23</v>
      </c>
      <c r="I13" s="129"/>
      <c r="J13" s="130"/>
      <c r="K13" s="130"/>
      <c r="L13" s="127"/>
      <c r="M13" s="508"/>
      <c r="N13" s="509"/>
    </row>
    <row r="14" spans="2:13" ht="24.75" customHeight="1">
      <c r="B14" s="923">
        <v>2</v>
      </c>
      <c r="C14" s="929"/>
      <c r="D14" s="132"/>
      <c r="E14" s="132"/>
      <c r="F14" s="132"/>
      <c r="G14" s="133"/>
      <c r="H14" s="134" t="s">
        <v>79</v>
      </c>
      <c r="I14" s="135"/>
      <c r="J14" s="136"/>
      <c r="K14" s="136"/>
      <c r="L14" s="133"/>
      <c r="M14" s="137"/>
    </row>
    <row r="15" spans="2:13" ht="24.75" customHeight="1">
      <c r="B15" s="924"/>
      <c r="C15" s="930"/>
      <c r="D15" s="120"/>
      <c r="E15" s="120"/>
      <c r="F15" s="120"/>
      <c r="G15" s="121"/>
      <c r="H15" s="122" t="s">
        <v>80</v>
      </c>
      <c r="I15" s="123"/>
      <c r="J15" s="124"/>
      <c r="K15" s="124"/>
      <c r="L15" s="121"/>
      <c r="M15" s="125"/>
    </row>
    <row r="16" spans="2:13" ht="24.75" customHeight="1">
      <c r="B16" s="924"/>
      <c r="C16" s="930"/>
      <c r="D16" s="120"/>
      <c r="E16" s="120"/>
      <c r="F16" s="120"/>
      <c r="G16" s="121"/>
      <c r="H16" s="122" t="s">
        <v>199</v>
      </c>
      <c r="I16" s="123"/>
      <c r="J16" s="124"/>
      <c r="K16" s="124"/>
      <c r="L16" s="121"/>
      <c r="M16" s="125"/>
    </row>
    <row r="17" spans="2:13" ht="24.75" customHeight="1" thickBot="1">
      <c r="B17" s="925"/>
      <c r="C17" s="931"/>
      <c r="D17" s="126"/>
      <c r="E17" s="126"/>
      <c r="F17" s="126"/>
      <c r="G17" s="127"/>
      <c r="H17" s="128" t="s">
        <v>23</v>
      </c>
      <c r="I17" s="129"/>
      <c r="J17" s="130"/>
      <c r="K17" s="130"/>
      <c r="L17" s="127"/>
      <c r="M17" s="131"/>
    </row>
    <row r="18" spans="2:13" ht="24.75" customHeight="1">
      <c r="B18" s="923">
        <v>3</v>
      </c>
      <c r="C18" s="929"/>
      <c r="D18" s="114"/>
      <c r="E18" s="114"/>
      <c r="F18" s="114"/>
      <c r="G18" s="115"/>
      <c r="H18" s="116" t="s">
        <v>79</v>
      </c>
      <c r="I18" s="117"/>
      <c r="J18" s="118"/>
      <c r="K18" s="118"/>
      <c r="L18" s="115"/>
      <c r="M18" s="119"/>
    </row>
    <row r="19" spans="2:13" ht="24.75" customHeight="1">
      <c r="B19" s="924"/>
      <c r="C19" s="930"/>
      <c r="D19" s="120"/>
      <c r="E19" s="120"/>
      <c r="F19" s="120"/>
      <c r="G19" s="121"/>
      <c r="H19" s="122" t="s">
        <v>80</v>
      </c>
      <c r="I19" s="123"/>
      <c r="J19" s="124"/>
      <c r="K19" s="124"/>
      <c r="L19" s="121"/>
      <c r="M19" s="125"/>
    </row>
    <row r="20" spans="2:13" ht="24.75" customHeight="1">
      <c r="B20" s="924"/>
      <c r="C20" s="930"/>
      <c r="D20" s="120"/>
      <c r="E20" s="120"/>
      <c r="F20" s="120"/>
      <c r="G20" s="121"/>
      <c r="H20" s="122" t="s">
        <v>199</v>
      </c>
      <c r="I20" s="123"/>
      <c r="J20" s="124"/>
      <c r="K20" s="124"/>
      <c r="L20" s="121"/>
      <c r="M20" s="125"/>
    </row>
    <row r="21" spans="2:13" ht="24.75" customHeight="1" thickBot="1">
      <c r="B21" s="925"/>
      <c r="C21" s="931"/>
      <c r="D21" s="514"/>
      <c r="E21" s="514"/>
      <c r="F21" s="514"/>
      <c r="G21" s="515"/>
      <c r="H21" s="516" t="s">
        <v>23</v>
      </c>
      <c r="I21" s="517"/>
      <c r="J21" s="518"/>
      <c r="K21" s="518"/>
      <c r="L21" s="515"/>
      <c r="M21" s="519"/>
    </row>
    <row r="22" spans="2:13" ht="24.75" customHeight="1">
      <c r="B22" s="923">
        <v>4</v>
      </c>
      <c r="C22" s="929"/>
      <c r="D22" s="132"/>
      <c r="E22" s="132"/>
      <c r="F22" s="132"/>
      <c r="G22" s="133"/>
      <c r="H22" s="134" t="s">
        <v>79</v>
      </c>
      <c r="I22" s="135"/>
      <c r="J22" s="136"/>
      <c r="K22" s="136"/>
      <c r="L22" s="133"/>
      <c r="M22" s="137"/>
    </row>
    <row r="23" spans="2:13" ht="24.75" customHeight="1">
      <c r="B23" s="924"/>
      <c r="C23" s="930"/>
      <c r="D23" s="120"/>
      <c r="E23" s="120"/>
      <c r="F23" s="120"/>
      <c r="G23" s="121"/>
      <c r="H23" s="122" t="s">
        <v>80</v>
      </c>
      <c r="I23" s="123"/>
      <c r="J23" s="124"/>
      <c r="K23" s="124"/>
      <c r="L23" s="121"/>
      <c r="M23" s="125"/>
    </row>
    <row r="24" spans="2:13" ht="24.75" customHeight="1">
      <c r="B24" s="924"/>
      <c r="C24" s="930"/>
      <c r="D24" s="138"/>
      <c r="E24" s="138"/>
      <c r="F24" s="138"/>
      <c r="G24" s="139"/>
      <c r="H24" s="140" t="s">
        <v>199</v>
      </c>
      <c r="I24" s="141"/>
      <c r="J24" s="142"/>
      <c r="K24" s="142"/>
      <c r="L24" s="139"/>
      <c r="M24" s="143"/>
    </row>
    <row r="25" spans="2:14" ht="24.75" customHeight="1" thickBot="1">
      <c r="B25" s="925"/>
      <c r="C25" s="931"/>
      <c r="D25" s="126"/>
      <c r="E25" s="126"/>
      <c r="F25" s="126"/>
      <c r="G25" s="127"/>
      <c r="H25" s="128" t="s">
        <v>23</v>
      </c>
      <c r="I25" s="129"/>
      <c r="J25" s="130"/>
      <c r="K25" s="130"/>
      <c r="L25" s="127"/>
      <c r="M25" s="131"/>
      <c r="N25" s="509"/>
    </row>
    <row r="26" spans="2:13" ht="24.75" customHeight="1">
      <c r="B26" s="923">
        <v>5</v>
      </c>
      <c r="C26" s="929"/>
      <c r="D26" s="114"/>
      <c r="E26" s="114"/>
      <c r="F26" s="114"/>
      <c r="G26" s="115"/>
      <c r="H26" s="116" t="s">
        <v>79</v>
      </c>
      <c r="I26" s="117"/>
      <c r="J26" s="118"/>
      <c r="K26" s="118"/>
      <c r="L26" s="115"/>
      <c r="M26" s="119"/>
    </row>
    <row r="27" spans="2:13" ht="24.75" customHeight="1">
      <c r="B27" s="924"/>
      <c r="C27" s="930"/>
      <c r="D27" s="120"/>
      <c r="E27" s="120"/>
      <c r="F27" s="120"/>
      <c r="G27" s="121"/>
      <c r="H27" s="122" t="s">
        <v>80</v>
      </c>
      <c r="I27" s="123"/>
      <c r="J27" s="124"/>
      <c r="K27" s="124"/>
      <c r="L27" s="121"/>
      <c r="M27" s="125"/>
    </row>
    <row r="28" spans="2:13" ht="24.75" customHeight="1">
      <c r="B28" s="924"/>
      <c r="C28" s="930"/>
      <c r="D28" s="120"/>
      <c r="E28" s="120"/>
      <c r="F28" s="120"/>
      <c r="G28" s="121"/>
      <c r="H28" s="122" t="s">
        <v>199</v>
      </c>
      <c r="I28" s="123"/>
      <c r="J28" s="124"/>
      <c r="K28" s="124"/>
      <c r="L28" s="121"/>
      <c r="M28" s="125"/>
    </row>
    <row r="29" spans="2:13" ht="24.75" customHeight="1" thickBot="1">
      <c r="B29" s="925"/>
      <c r="C29" s="931"/>
      <c r="D29" s="126"/>
      <c r="E29" s="126"/>
      <c r="F29" s="510"/>
      <c r="G29" s="508"/>
      <c r="H29" s="512" t="s">
        <v>23</v>
      </c>
      <c r="I29" s="513"/>
      <c r="J29" s="130"/>
      <c r="K29" s="511"/>
      <c r="L29" s="127"/>
      <c r="M29" s="131"/>
    </row>
    <row r="30" spans="2:13" ht="24.75" customHeight="1">
      <c r="B30" s="144"/>
      <c r="C30" s="144"/>
      <c r="D30" s="145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2:13" ht="24.75" customHeight="1">
      <c r="B31" s="144"/>
      <c r="C31" s="144"/>
      <c r="D31" s="145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2:13" ht="24.75" customHeight="1">
      <c r="B32" s="928" t="s">
        <v>588</v>
      </c>
      <c r="C32" s="928"/>
      <c r="D32" s="928"/>
      <c r="E32" s="928"/>
      <c r="F32" s="928"/>
      <c r="G32" s="928"/>
      <c r="H32" s="928"/>
      <c r="I32" s="928"/>
      <c r="J32" s="928"/>
      <c r="K32" s="928"/>
      <c r="L32" s="928"/>
      <c r="M32" s="928"/>
    </row>
    <row r="33" spans="2:13" ht="24.75" customHeight="1" thickBot="1">
      <c r="B33" s="523"/>
      <c r="C33" s="523"/>
      <c r="D33" s="523"/>
      <c r="E33" s="523"/>
      <c r="F33" s="523"/>
      <c r="G33" s="523"/>
      <c r="H33" s="523"/>
      <c r="I33" s="523"/>
      <c r="J33" s="523"/>
      <c r="K33" s="523"/>
      <c r="L33" s="523"/>
      <c r="M33" s="523"/>
    </row>
    <row r="34" spans="2:12" s="34" customFormat="1" ht="90.75" customHeight="1" thickBot="1">
      <c r="B34" s="520" t="s">
        <v>2</v>
      </c>
      <c r="C34" s="521" t="s">
        <v>583</v>
      </c>
      <c r="D34" s="522" t="s">
        <v>732</v>
      </c>
      <c r="E34" s="522" t="s">
        <v>584</v>
      </c>
      <c r="F34" s="522" t="s">
        <v>585</v>
      </c>
      <c r="G34" s="522" t="s">
        <v>198</v>
      </c>
      <c r="H34" s="521" t="s">
        <v>586</v>
      </c>
      <c r="I34" s="522" t="s">
        <v>751</v>
      </c>
      <c r="J34" s="522" t="s">
        <v>752</v>
      </c>
      <c r="K34" s="522" t="s">
        <v>753</v>
      </c>
      <c r="L34" s="522" t="s">
        <v>754</v>
      </c>
    </row>
    <row r="35" spans="2:12" s="34" customFormat="1" ht="24.75" customHeight="1">
      <c r="B35" s="94">
        <v>1</v>
      </c>
      <c r="C35" s="95"/>
      <c r="D35" s="96"/>
      <c r="E35" s="97"/>
      <c r="F35" s="97"/>
      <c r="G35" s="97"/>
      <c r="H35" s="98"/>
      <c r="I35" s="97"/>
      <c r="J35" s="97"/>
      <c r="K35" s="97"/>
      <c r="L35" s="98"/>
    </row>
    <row r="36" spans="2:12" s="34" customFormat="1" ht="24.75" customHeight="1">
      <c r="B36" s="99">
        <v>2</v>
      </c>
      <c r="C36" s="100"/>
      <c r="D36" s="101"/>
      <c r="E36" s="102"/>
      <c r="F36" s="102"/>
      <c r="G36" s="102"/>
      <c r="H36" s="103"/>
      <c r="I36" s="102"/>
      <c r="J36" s="102"/>
      <c r="K36" s="102"/>
      <c r="L36" s="103"/>
    </row>
    <row r="37" spans="2:12" s="34" customFormat="1" ht="24.75" customHeight="1">
      <c r="B37" s="99">
        <v>3</v>
      </c>
      <c r="C37" s="100"/>
      <c r="D37" s="101"/>
      <c r="E37" s="102"/>
      <c r="F37" s="102"/>
      <c r="G37" s="102"/>
      <c r="H37" s="103"/>
      <c r="I37" s="102"/>
      <c r="J37" s="102"/>
      <c r="K37" s="102"/>
      <c r="L37" s="103"/>
    </row>
    <row r="38" spans="2:12" s="34" customFormat="1" ht="24.75" customHeight="1">
      <c r="B38" s="99">
        <v>4</v>
      </c>
      <c r="C38" s="100"/>
      <c r="D38" s="101"/>
      <c r="E38" s="102"/>
      <c r="F38" s="102"/>
      <c r="G38" s="102"/>
      <c r="H38" s="103"/>
      <c r="I38" s="102"/>
      <c r="J38" s="102"/>
      <c r="K38" s="102"/>
      <c r="L38" s="103"/>
    </row>
    <row r="39" spans="2:12" s="34" customFormat="1" ht="24.75" customHeight="1">
      <c r="B39" s="99">
        <v>5</v>
      </c>
      <c r="C39" s="100"/>
      <c r="D39" s="101"/>
      <c r="E39" s="102"/>
      <c r="F39" s="102"/>
      <c r="G39" s="102"/>
      <c r="H39" s="103"/>
      <c r="I39" s="102"/>
      <c r="J39" s="102"/>
      <c r="K39" s="102"/>
      <c r="L39" s="103"/>
    </row>
    <row r="40" spans="2:12" s="34" customFormat="1" ht="24.75" customHeight="1">
      <c r="B40" s="99">
        <v>6</v>
      </c>
      <c r="C40" s="100"/>
      <c r="D40" s="101"/>
      <c r="E40" s="102"/>
      <c r="F40" s="102"/>
      <c r="G40" s="102"/>
      <c r="H40" s="103"/>
      <c r="I40" s="102"/>
      <c r="J40" s="102"/>
      <c r="K40" s="102"/>
      <c r="L40" s="103"/>
    </row>
    <row r="41" spans="2:12" s="34" customFormat="1" ht="24.75" customHeight="1">
      <c r="B41" s="99">
        <v>7</v>
      </c>
      <c r="C41" s="100"/>
      <c r="D41" s="101"/>
      <c r="E41" s="102"/>
      <c r="F41" s="102"/>
      <c r="G41" s="102"/>
      <c r="H41" s="103"/>
      <c r="I41" s="102"/>
      <c r="J41" s="102"/>
      <c r="K41" s="102"/>
      <c r="L41" s="103"/>
    </row>
    <row r="42" spans="2:12" s="34" customFormat="1" ht="24.75" customHeight="1" thickBot="1">
      <c r="B42" s="99" t="s">
        <v>722</v>
      </c>
      <c r="C42" s="100"/>
      <c r="D42" s="104"/>
      <c r="E42" s="105"/>
      <c r="F42" s="105"/>
      <c r="G42" s="105"/>
      <c r="H42" s="106"/>
      <c r="I42" s="105"/>
      <c r="J42" s="105"/>
      <c r="K42" s="105"/>
      <c r="L42" s="106"/>
    </row>
    <row r="43" spans="2:12" s="34" customFormat="1" ht="24.75" customHeight="1" thickBot="1">
      <c r="B43" s="926" t="s">
        <v>587</v>
      </c>
      <c r="C43" s="927"/>
      <c r="D43" s="107"/>
      <c r="E43" s="107"/>
      <c r="F43" s="108"/>
      <c r="G43" s="108"/>
      <c r="H43" s="109"/>
      <c r="I43" s="107"/>
      <c r="J43" s="108"/>
      <c r="K43" s="108"/>
      <c r="L43" s="109"/>
    </row>
    <row r="44" ht="19.5" customHeight="1"/>
    <row r="45" ht="19.5" customHeight="1"/>
    <row r="46" ht="19.5" customHeight="1"/>
  </sheetData>
  <sheetProtection/>
  <mergeCells count="13">
    <mergeCell ref="B14:B17"/>
    <mergeCell ref="C14:C17"/>
    <mergeCell ref="C18:C21"/>
    <mergeCell ref="B18:B21"/>
    <mergeCell ref="B43:C43"/>
    <mergeCell ref="B32:M32"/>
    <mergeCell ref="B5:M5"/>
    <mergeCell ref="B22:B25"/>
    <mergeCell ref="C22:C25"/>
    <mergeCell ref="B26:B29"/>
    <mergeCell ref="C26:C29"/>
    <mergeCell ref="C10:C13"/>
    <mergeCell ref="B10:B13"/>
  </mergeCells>
  <conditionalFormatting sqref="K10:K13">
    <cfRule type="expression" priority="31" dxfId="0" stopIfTrue="1">
      <formula>$J$2&gt;0</formula>
    </cfRule>
  </conditionalFormatting>
  <conditionalFormatting sqref="L10:L13">
    <cfRule type="expression" priority="32" dxfId="0" stopIfTrue="1">
      <formula>$K$2&gt;0</formula>
    </cfRule>
  </conditionalFormatting>
  <conditionalFormatting sqref="L10:M13">
    <cfRule type="expression" priority="33" dxfId="0" stopIfTrue="1">
      <formula>$L$2&gt;0</formula>
    </cfRule>
  </conditionalFormatting>
  <conditionalFormatting sqref="M10:M13">
    <cfRule type="expression" priority="34" dxfId="0" stopIfTrue="1">
      <formula>$M$2&gt;0</formula>
    </cfRule>
  </conditionalFormatting>
  <conditionalFormatting sqref="K10:K13">
    <cfRule type="expression" priority="35" dxfId="0" stopIfTrue="1">
      <formula>#REF!&gt;0</formula>
    </cfRule>
  </conditionalFormatting>
  <conditionalFormatting sqref="K14:K17">
    <cfRule type="expression" priority="16" dxfId="0" stopIfTrue="1">
      <formula>$J$2&gt;0</formula>
    </cfRule>
  </conditionalFormatting>
  <conditionalFormatting sqref="L14:L17">
    <cfRule type="expression" priority="17" dxfId="0" stopIfTrue="1">
      <formula>$K$2&gt;0</formula>
    </cfRule>
  </conditionalFormatting>
  <conditionalFormatting sqref="L14:M17">
    <cfRule type="expression" priority="18" dxfId="0" stopIfTrue="1">
      <formula>$L$2&gt;0</formula>
    </cfRule>
  </conditionalFormatting>
  <conditionalFormatting sqref="M14:M17">
    <cfRule type="expression" priority="19" dxfId="0" stopIfTrue="1">
      <formula>$M$2&gt;0</formula>
    </cfRule>
  </conditionalFormatting>
  <conditionalFormatting sqref="K14:K17">
    <cfRule type="expression" priority="20" dxfId="0" stopIfTrue="1">
      <formula>#REF!&gt;0</formula>
    </cfRule>
  </conditionalFormatting>
  <conditionalFormatting sqref="K18:K21">
    <cfRule type="expression" priority="11" dxfId="0" stopIfTrue="1">
      <formula>$J$2&gt;0</formula>
    </cfRule>
  </conditionalFormatting>
  <conditionalFormatting sqref="L18:L21">
    <cfRule type="expression" priority="12" dxfId="0" stopIfTrue="1">
      <formula>$K$2&gt;0</formula>
    </cfRule>
  </conditionalFormatting>
  <conditionalFormatting sqref="L18:M21">
    <cfRule type="expression" priority="13" dxfId="0" stopIfTrue="1">
      <formula>$L$2&gt;0</formula>
    </cfRule>
  </conditionalFormatting>
  <conditionalFormatting sqref="M18:M21">
    <cfRule type="expression" priority="14" dxfId="0" stopIfTrue="1">
      <formula>$M$2&gt;0</formula>
    </cfRule>
  </conditionalFormatting>
  <conditionalFormatting sqref="K18:K21">
    <cfRule type="expression" priority="15" dxfId="0" stopIfTrue="1">
      <formula>#REF!&gt;0</formula>
    </cfRule>
  </conditionalFormatting>
  <conditionalFormatting sqref="K22:K25">
    <cfRule type="expression" priority="6" dxfId="0" stopIfTrue="1">
      <formula>$J$2&gt;0</formula>
    </cfRule>
  </conditionalFormatting>
  <conditionalFormatting sqref="L22:L25">
    <cfRule type="expression" priority="7" dxfId="0" stopIfTrue="1">
      <formula>$K$2&gt;0</formula>
    </cfRule>
  </conditionalFormatting>
  <conditionalFormatting sqref="L22:M25">
    <cfRule type="expression" priority="8" dxfId="0" stopIfTrue="1">
      <formula>$L$2&gt;0</formula>
    </cfRule>
  </conditionalFormatting>
  <conditionalFormatting sqref="M22:M25">
    <cfRule type="expression" priority="9" dxfId="0" stopIfTrue="1">
      <formula>$M$2&gt;0</formula>
    </cfRule>
  </conditionalFormatting>
  <conditionalFormatting sqref="K22:K25">
    <cfRule type="expression" priority="10" dxfId="0" stopIfTrue="1">
      <formula>#REF!&gt;0</formula>
    </cfRule>
  </conditionalFormatting>
  <conditionalFormatting sqref="K26:K29">
    <cfRule type="expression" priority="1" dxfId="0" stopIfTrue="1">
      <formula>$J$2&gt;0</formula>
    </cfRule>
  </conditionalFormatting>
  <conditionalFormatting sqref="L26:L29">
    <cfRule type="expression" priority="2" dxfId="0" stopIfTrue="1">
      <formula>$K$2&gt;0</formula>
    </cfRule>
  </conditionalFormatting>
  <conditionalFormatting sqref="L26:M29">
    <cfRule type="expression" priority="3" dxfId="0" stopIfTrue="1">
      <formula>$L$2&gt;0</formula>
    </cfRule>
  </conditionalFormatting>
  <conditionalFormatting sqref="M26:M29">
    <cfRule type="expression" priority="4" dxfId="0" stopIfTrue="1">
      <formula>$M$2&gt;0</formula>
    </cfRule>
  </conditionalFormatting>
  <conditionalFormatting sqref="K26:K29">
    <cfRule type="expression" priority="5" dxfId="0" stopIfTrue="1">
      <formula>#REF!&gt;0</formula>
    </cfRule>
  </conditionalFormatting>
  <printOptions/>
  <pageMargins left="0.15748031496062992" right="0.15748031496062992" top="0.5905511811023623" bottom="0.1968503937007874" header="0.5118110236220472" footer="0.5118110236220472"/>
  <pageSetup horizontalDpi="600" verticalDpi="600" orientation="landscape" scale="47" r:id="rId1"/>
  <ignoredErrors>
    <ignoredError sqref="B9:F9 G9:M9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2:R19"/>
  <sheetViews>
    <sheetView showGridLines="0" zoomScale="75" zoomScaleNormal="75" zoomScalePageLayoutView="0" workbookViewId="0" topLeftCell="A1">
      <selection activeCell="K13" sqref="K13"/>
    </sheetView>
  </sheetViews>
  <sheetFormatPr defaultColWidth="9.140625" defaultRowHeight="12.75"/>
  <cols>
    <col min="1" max="1" width="9.140625" style="338" customWidth="1"/>
    <col min="2" max="2" width="10.00390625" style="338" customWidth="1"/>
    <col min="3" max="3" width="27.7109375" style="338" customWidth="1"/>
    <col min="4" max="9" width="20.7109375" style="338" customWidth="1"/>
    <col min="10" max="10" width="29.8515625" style="338" customWidth="1"/>
    <col min="11" max="11" width="29.140625" style="338" customWidth="1"/>
    <col min="12" max="12" width="33.00390625" style="338" customWidth="1"/>
    <col min="13" max="13" width="29.8515625" style="338" customWidth="1"/>
    <col min="14" max="14" width="34.28125" style="338" customWidth="1"/>
    <col min="15" max="15" width="27.140625" style="338" customWidth="1"/>
    <col min="16" max="16" width="36.8515625" style="338" customWidth="1"/>
    <col min="17" max="16384" width="9.140625" style="338" customWidth="1"/>
  </cols>
  <sheetData>
    <row r="2" spans="2:9" ht="18.75">
      <c r="B2" s="65"/>
      <c r="C2" s="65"/>
      <c r="D2" s="65"/>
      <c r="E2" s="65"/>
      <c r="F2" s="65"/>
      <c r="G2" s="65"/>
      <c r="H2" s="65"/>
      <c r="I2" s="65"/>
    </row>
    <row r="3" spans="3:9" s="734" customFormat="1" ht="27.75" customHeight="1">
      <c r="C3" s="338" t="s">
        <v>778</v>
      </c>
      <c r="I3" s="496" t="s">
        <v>756</v>
      </c>
    </row>
    <row r="4" spans="2:16" ht="18.75">
      <c r="B4" s="65"/>
      <c r="C4" s="735"/>
      <c r="D4" s="735"/>
      <c r="E4" s="735"/>
      <c r="F4" s="735"/>
      <c r="G4" s="735"/>
      <c r="H4" s="735"/>
      <c r="I4" s="735"/>
      <c r="J4" s="736"/>
      <c r="K4" s="736"/>
      <c r="L4" s="736"/>
      <c r="M4" s="736"/>
      <c r="N4" s="736"/>
      <c r="O4" s="736"/>
      <c r="P4" s="736"/>
    </row>
    <row r="5" spans="2:16" ht="18.75">
      <c r="B5" s="935" t="s">
        <v>25</v>
      </c>
      <c r="C5" s="935"/>
      <c r="D5" s="935"/>
      <c r="E5" s="935"/>
      <c r="F5" s="935"/>
      <c r="G5" s="935"/>
      <c r="H5" s="935"/>
      <c r="I5" s="935"/>
      <c r="J5" s="736"/>
      <c r="K5" s="736"/>
      <c r="L5" s="736"/>
      <c r="M5" s="736"/>
      <c r="N5" s="736"/>
      <c r="O5" s="736"/>
      <c r="P5" s="736"/>
    </row>
    <row r="6" spans="2:16" ht="18.75">
      <c r="B6" s="65"/>
      <c r="C6" s="737"/>
      <c r="D6" s="737"/>
      <c r="E6" s="737"/>
      <c r="F6" s="737"/>
      <c r="G6" s="737"/>
      <c r="H6" s="737"/>
      <c r="I6" s="737"/>
      <c r="J6" s="738"/>
      <c r="K6" s="738"/>
      <c r="L6" s="738"/>
      <c r="M6" s="738"/>
      <c r="N6" s="738"/>
      <c r="O6" s="738"/>
      <c r="P6" s="738"/>
    </row>
    <row r="7" spans="2:16" ht="19.5" thickBot="1">
      <c r="B7" s="65"/>
      <c r="C7" s="636"/>
      <c r="D7" s="636"/>
      <c r="E7" s="636"/>
      <c r="F7" s="65"/>
      <c r="G7" s="65"/>
      <c r="H7" s="65"/>
      <c r="I7" s="739" t="s">
        <v>57</v>
      </c>
      <c r="K7" s="740"/>
      <c r="L7" s="740"/>
      <c r="M7" s="740"/>
      <c r="N7" s="740"/>
      <c r="O7" s="740"/>
      <c r="P7" s="740"/>
    </row>
    <row r="8" spans="2:18" s="744" customFormat="1" ht="42" customHeight="1">
      <c r="B8" s="932" t="s">
        <v>2</v>
      </c>
      <c r="C8" s="932" t="s">
        <v>26</v>
      </c>
      <c r="D8" s="936" t="s">
        <v>843</v>
      </c>
      <c r="E8" s="936" t="s">
        <v>844</v>
      </c>
      <c r="F8" s="932" t="s">
        <v>845</v>
      </c>
      <c r="G8" s="932" t="s">
        <v>846</v>
      </c>
      <c r="H8" s="932" t="s">
        <v>847</v>
      </c>
      <c r="I8" s="933" t="s">
        <v>848</v>
      </c>
      <c r="J8" s="741"/>
      <c r="K8" s="741"/>
      <c r="L8" s="741"/>
      <c r="M8" s="741"/>
      <c r="N8" s="741"/>
      <c r="O8" s="742"/>
      <c r="P8" s="743"/>
      <c r="Q8" s="743"/>
      <c r="R8" s="743"/>
    </row>
    <row r="9" spans="2:18" s="744" customFormat="1" ht="42" customHeight="1">
      <c r="B9" s="932"/>
      <c r="C9" s="932"/>
      <c r="D9" s="936"/>
      <c r="E9" s="936"/>
      <c r="F9" s="932"/>
      <c r="G9" s="932"/>
      <c r="H9" s="932"/>
      <c r="I9" s="934"/>
      <c r="J9" s="743"/>
      <c r="K9" s="743"/>
      <c r="L9" s="743"/>
      <c r="M9" s="743"/>
      <c r="N9" s="743"/>
      <c r="O9" s="743"/>
      <c r="P9" s="743"/>
      <c r="Q9" s="743"/>
      <c r="R9" s="743"/>
    </row>
    <row r="10" spans="2:18" s="746" customFormat="1" ht="33" customHeight="1">
      <c r="B10" s="754" t="s">
        <v>97</v>
      </c>
      <c r="C10" s="755" t="s">
        <v>27</v>
      </c>
      <c r="D10" s="756"/>
      <c r="E10" s="747"/>
      <c r="F10" s="747">
        <v>200000</v>
      </c>
      <c r="G10" s="747">
        <v>200000</v>
      </c>
      <c r="H10" s="747">
        <v>200000</v>
      </c>
      <c r="I10" s="748">
        <v>200000</v>
      </c>
      <c r="J10" s="745"/>
      <c r="K10" s="745"/>
      <c r="L10" s="745"/>
      <c r="M10" s="745"/>
      <c r="N10" s="745"/>
      <c r="O10" s="745"/>
      <c r="P10" s="745"/>
      <c r="Q10" s="745"/>
      <c r="R10" s="745"/>
    </row>
    <row r="11" spans="2:18" s="746" customFormat="1" ht="33" customHeight="1">
      <c r="B11" s="754" t="s">
        <v>98</v>
      </c>
      <c r="C11" s="755" t="s">
        <v>28</v>
      </c>
      <c r="D11" s="755"/>
      <c r="E11" s="747"/>
      <c r="F11" s="747" t="s">
        <v>748</v>
      </c>
      <c r="G11" s="747" t="s">
        <v>748</v>
      </c>
      <c r="H11" s="747" t="s">
        <v>748</v>
      </c>
      <c r="I11" s="748" t="s">
        <v>748</v>
      </c>
      <c r="J11" s="745"/>
      <c r="K11" s="745"/>
      <c r="L11" s="745"/>
      <c r="M11" s="745"/>
      <c r="N11" s="745"/>
      <c r="O11" s="745"/>
      <c r="P11" s="745"/>
      <c r="Q11" s="745"/>
      <c r="R11" s="745"/>
    </row>
    <row r="12" spans="2:18" s="746" customFormat="1" ht="42" customHeight="1">
      <c r="B12" s="754" t="s">
        <v>99</v>
      </c>
      <c r="C12" s="755" t="s">
        <v>29</v>
      </c>
      <c r="D12" s="755"/>
      <c r="E12" s="747"/>
      <c r="F12" s="747"/>
      <c r="G12" s="747"/>
      <c r="H12" s="747"/>
      <c r="I12" s="748"/>
      <c r="J12" s="745"/>
      <c r="K12" s="745"/>
      <c r="L12" s="745"/>
      <c r="M12" s="745"/>
      <c r="N12" s="745"/>
      <c r="O12" s="745"/>
      <c r="P12" s="745"/>
      <c r="Q12" s="745"/>
      <c r="R12" s="745"/>
    </row>
    <row r="13" spans="2:18" s="746" customFormat="1" ht="33" customHeight="1">
      <c r="B13" s="754" t="s">
        <v>100</v>
      </c>
      <c r="C13" s="755" t="s">
        <v>30</v>
      </c>
      <c r="D13" s="755"/>
      <c r="E13" s="747"/>
      <c r="F13" s="747"/>
      <c r="G13" s="747"/>
      <c r="H13" s="747"/>
      <c r="I13" s="748"/>
      <c r="J13" s="745"/>
      <c r="K13" s="745"/>
      <c r="L13" s="745"/>
      <c r="M13" s="745"/>
      <c r="N13" s="745"/>
      <c r="O13" s="745"/>
      <c r="P13" s="745"/>
      <c r="Q13" s="745"/>
      <c r="R13" s="745"/>
    </row>
    <row r="14" spans="2:18" s="746" customFormat="1" ht="33" customHeight="1">
      <c r="B14" s="754" t="s">
        <v>101</v>
      </c>
      <c r="C14" s="755" t="s">
        <v>77</v>
      </c>
      <c r="D14" s="747">
        <v>300000</v>
      </c>
      <c r="E14" s="747">
        <v>210000</v>
      </c>
      <c r="F14" s="747">
        <v>100000</v>
      </c>
      <c r="G14" s="747">
        <v>200000</v>
      </c>
      <c r="H14" s="747">
        <v>350000</v>
      </c>
      <c r="I14" s="748">
        <v>400000</v>
      </c>
      <c r="J14" s="745"/>
      <c r="K14" s="745"/>
      <c r="L14" s="745"/>
      <c r="M14" s="745"/>
      <c r="N14" s="745"/>
      <c r="O14" s="745"/>
      <c r="P14" s="745"/>
      <c r="Q14" s="745"/>
      <c r="R14" s="745"/>
    </row>
    <row r="15" spans="2:18" s="746" customFormat="1" ht="41.25" customHeight="1">
      <c r="B15" s="757" t="s">
        <v>102</v>
      </c>
      <c r="C15" s="758" t="s">
        <v>31</v>
      </c>
      <c r="D15" s="759">
        <v>40000</v>
      </c>
      <c r="E15" s="759">
        <v>40000</v>
      </c>
      <c r="F15" s="759"/>
      <c r="G15" s="759"/>
      <c r="H15" s="759"/>
      <c r="I15" s="760">
        <v>40000</v>
      </c>
      <c r="J15" s="745"/>
      <c r="K15" s="745"/>
      <c r="L15" s="745"/>
      <c r="M15" s="745"/>
      <c r="N15" s="745"/>
      <c r="O15" s="745"/>
      <c r="P15" s="745"/>
      <c r="Q15" s="745"/>
      <c r="R15" s="745"/>
    </row>
    <row r="16" spans="2:18" s="746" customFormat="1" ht="33" customHeight="1" thickBot="1">
      <c r="B16" s="761" t="s">
        <v>103</v>
      </c>
      <c r="C16" s="762" t="s">
        <v>23</v>
      </c>
      <c r="D16" s="763"/>
      <c r="E16" s="749"/>
      <c r="F16" s="749"/>
      <c r="G16" s="749"/>
      <c r="H16" s="749"/>
      <c r="I16" s="750"/>
      <c r="J16" s="745"/>
      <c r="K16" s="745"/>
      <c r="L16" s="745"/>
      <c r="M16" s="745"/>
      <c r="N16" s="745"/>
      <c r="O16" s="745"/>
      <c r="P16" s="745"/>
      <c r="Q16" s="745"/>
      <c r="R16" s="745"/>
    </row>
    <row r="17" spans="2:9" ht="18.75">
      <c r="B17" s="751"/>
      <c r="C17" s="65"/>
      <c r="D17" s="65"/>
      <c r="E17" s="65"/>
      <c r="F17" s="65"/>
      <c r="G17" s="65"/>
      <c r="H17" s="65"/>
      <c r="I17" s="65"/>
    </row>
    <row r="19" spans="3:9" ht="20.25" customHeight="1">
      <c r="C19" s="752"/>
      <c r="D19" s="752"/>
      <c r="E19" s="389"/>
      <c r="F19" s="389"/>
      <c r="G19" s="389"/>
      <c r="H19" s="389"/>
      <c r="I19" s="389"/>
    </row>
  </sheetData>
  <sheetProtection/>
  <mergeCells count="9">
    <mergeCell ref="H8:H9"/>
    <mergeCell ref="I8:I9"/>
    <mergeCell ref="B5:I5"/>
    <mergeCell ref="B8:B9"/>
    <mergeCell ref="C8:C9"/>
    <mergeCell ref="E8:E9"/>
    <mergeCell ref="F8:F9"/>
    <mergeCell ref="G8:G9"/>
    <mergeCell ref="D8:D9"/>
  </mergeCells>
  <printOptions/>
  <pageMargins left="0.7" right="0.7" top="0.75" bottom="0.75" header="0.3" footer="0.3"/>
  <pageSetup fitToHeight="1" fitToWidth="1" horizontalDpi="300" verticalDpi="3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C3:F60"/>
  <sheetViews>
    <sheetView showGridLines="0" zoomScale="75" zoomScaleNormal="75" zoomScalePageLayoutView="0" workbookViewId="0" topLeftCell="A1">
      <selection activeCell="H64" sqref="H64"/>
    </sheetView>
  </sheetViews>
  <sheetFormatPr defaultColWidth="9.140625" defaultRowHeight="12.75"/>
  <cols>
    <col min="3" max="3" width="98.00390625" style="0" customWidth="1"/>
    <col min="4" max="4" width="7.00390625" style="0" bestFit="1" customWidth="1"/>
    <col min="5" max="5" width="49.421875" style="0" customWidth="1"/>
    <col min="6" max="6" width="50.00390625" style="0" customWidth="1"/>
  </cols>
  <sheetData>
    <row r="3" spans="3:6" ht="24.75" customHeight="1">
      <c r="C3" s="338" t="s">
        <v>778</v>
      </c>
      <c r="D3" s="8"/>
      <c r="E3" s="8"/>
      <c r="F3" s="64" t="s">
        <v>735</v>
      </c>
    </row>
    <row r="4" spans="3:6" s="3" customFormat="1" ht="24.75" customHeight="1">
      <c r="C4" s="800" t="s">
        <v>48</v>
      </c>
      <c r="D4" s="800"/>
      <c r="E4" s="800"/>
      <c r="F4" s="800"/>
    </row>
    <row r="5" spans="3:6" s="3" customFormat="1" ht="24.75" customHeight="1">
      <c r="C5" s="801" t="s">
        <v>796</v>
      </c>
      <c r="D5" s="801"/>
      <c r="E5" s="801"/>
      <c r="F5" s="801"/>
    </row>
    <row r="6" spans="3:6" s="3" customFormat="1" ht="24.75" customHeight="1">
      <c r="C6" s="63"/>
      <c r="D6" s="63"/>
      <c r="E6" s="63"/>
      <c r="F6" s="63"/>
    </row>
    <row r="7" spans="3:6" s="2" customFormat="1" ht="16.5" thickBot="1">
      <c r="C7" s="4"/>
      <c r="D7" s="4"/>
      <c r="E7" s="14"/>
      <c r="F7" s="64" t="s">
        <v>644</v>
      </c>
    </row>
    <row r="8" spans="3:6" s="2" customFormat="1" ht="30" customHeight="1">
      <c r="C8" s="796" t="s">
        <v>95</v>
      </c>
      <c r="D8" s="794" t="s">
        <v>45</v>
      </c>
      <c r="E8" s="798" t="s">
        <v>76</v>
      </c>
      <c r="F8" s="799"/>
    </row>
    <row r="9" spans="3:6" s="2" customFormat="1" ht="39.75" customHeight="1" thickBot="1">
      <c r="C9" s="797"/>
      <c r="D9" s="795"/>
      <c r="E9" s="609" t="s">
        <v>797</v>
      </c>
      <c r="F9" s="608" t="s">
        <v>798</v>
      </c>
    </row>
    <row r="10" spans="3:6" s="2" customFormat="1" ht="30" customHeight="1">
      <c r="C10" s="448"/>
      <c r="D10" s="449"/>
      <c r="E10" s="450">
        <v>1</v>
      </c>
      <c r="F10" s="451">
        <v>2</v>
      </c>
    </row>
    <row r="11" spans="3:6" s="2" customFormat="1" ht="33.75" customHeight="1">
      <c r="C11" s="452" t="s">
        <v>201</v>
      </c>
      <c r="D11" s="453"/>
      <c r="E11" s="454"/>
      <c r="F11" s="455"/>
    </row>
    <row r="12" spans="3:6" s="2" customFormat="1" ht="33.75" customHeight="1">
      <c r="C12" s="452" t="s">
        <v>202</v>
      </c>
      <c r="D12" s="453">
        <v>3001</v>
      </c>
      <c r="E12" s="313">
        <f>E13+E14+E15</f>
        <v>161700</v>
      </c>
      <c r="F12" s="602">
        <f>F13+F14+F15</f>
        <v>139563</v>
      </c>
    </row>
    <row r="13" spans="3:6" s="2" customFormat="1" ht="33.75" customHeight="1">
      <c r="C13" s="457" t="s">
        <v>49</v>
      </c>
      <c r="D13" s="453">
        <v>3002</v>
      </c>
      <c r="E13" s="22">
        <v>151000</v>
      </c>
      <c r="F13" s="456">
        <v>136000</v>
      </c>
    </row>
    <row r="14" spans="3:6" s="2" customFormat="1" ht="33.75" customHeight="1">
      <c r="C14" s="457" t="s">
        <v>50</v>
      </c>
      <c r="D14" s="453">
        <v>3003</v>
      </c>
      <c r="E14" s="22">
        <v>200</v>
      </c>
      <c r="F14" s="456">
        <v>63</v>
      </c>
    </row>
    <row r="15" spans="3:6" s="2" customFormat="1" ht="33.75" customHeight="1">
      <c r="C15" s="457" t="s">
        <v>51</v>
      </c>
      <c r="D15" s="453">
        <v>3004</v>
      </c>
      <c r="E15" s="22">
        <v>10500</v>
      </c>
      <c r="F15" s="456">
        <v>3500</v>
      </c>
    </row>
    <row r="16" spans="3:6" s="2" customFormat="1" ht="33.75" customHeight="1">
      <c r="C16" s="452" t="s">
        <v>203</v>
      </c>
      <c r="D16" s="453">
        <v>3005</v>
      </c>
      <c r="E16" s="22">
        <f>E17+E18+E19+E20+E21</f>
        <v>149480</v>
      </c>
      <c r="F16" s="456">
        <f>F17+F18+F19+F20+F21</f>
        <v>140677</v>
      </c>
    </row>
    <row r="17" spans="3:6" s="2" customFormat="1" ht="33.75" customHeight="1">
      <c r="C17" s="457" t="s">
        <v>52</v>
      </c>
      <c r="D17" s="453">
        <v>3006</v>
      </c>
      <c r="E17" s="22">
        <v>89900</v>
      </c>
      <c r="F17" s="456">
        <v>86000</v>
      </c>
    </row>
    <row r="18" spans="3:6" ht="33.75" customHeight="1">
      <c r="C18" s="457" t="s">
        <v>204</v>
      </c>
      <c r="D18" s="453">
        <v>3007</v>
      </c>
      <c r="E18" s="532">
        <v>49000</v>
      </c>
      <c r="F18" s="456">
        <v>44902</v>
      </c>
    </row>
    <row r="19" spans="3:6" ht="33.75" customHeight="1">
      <c r="C19" s="457" t="s">
        <v>53</v>
      </c>
      <c r="D19" s="453">
        <v>3008</v>
      </c>
      <c r="E19" s="22">
        <v>80</v>
      </c>
      <c r="F19" s="456">
        <v>5</v>
      </c>
    </row>
    <row r="20" spans="3:6" ht="33.75" customHeight="1">
      <c r="C20" s="457" t="s">
        <v>54</v>
      </c>
      <c r="D20" s="453">
        <v>3009</v>
      </c>
      <c r="E20" s="22">
        <v>1500</v>
      </c>
      <c r="F20" s="456">
        <v>2570</v>
      </c>
    </row>
    <row r="21" spans="3:6" ht="33.75" customHeight="1">
      <c r="C21" s="457" t="s">
        <v>205</v>
      </c>
      <c r="D21" s="453">
        <v>3010</v>
      </c>
      <c r="E21" s="22">
        <v>9000</v>
      </c>
      <c r="F21" s="456">
        <v>7200</v>
      </c>
    </row>
    <row r="22" spans="3:6" ht="33.75" customHeight="1">
      <c r="C22" s="452" t="s">
        <v>206</v>
      </c>
      <c r="D22" s="453">
        <v>3011</v>
      </c>
      <c r="E22" s="22">
        <f>E12-E16</f>
        <v>12220</v>
      </c>
      <c r="F22" s="456"/>
    </row>
    <row r="23" spans="3:6" ht="33.75" customHeight="1">
      <c r="C23" s="452" t="s">
        <v>207</v>
      </c>
      <c r="D23" s="453">
        <v>3012</v>
      </c>
      <c r="E23" s="316"/>
      <c r="F23" s="456">
        <f>F16-F12</f>
        <v>1114</v>
      </c>
    </row>
    <row r="24" spans="3:6" ht="33.75" customHeight="1">
      <c r="C24" s="452" t="s">
        <v>32</v>
      </c>
      <c r="D24" s="453"/>
      <c r="E24" s="22"/>
      <c r="F24" s="456"/>
    </row>
    <row r="25" spans="3:6" ht="33.75" customHeight="1">
      <c r="C25" s="452" t="s">
        <v>208</v>
      </c>
      <c r="D25" s="453">
        <v>3013</v>
      </c>
      <c r="E25" s="22"/>
      <c r="F25" s="456"/>
    </row>
    <row r="26" spans="3:6" ht="33.75" customHeight="1">
      <c r="C26" s="457" t="s">
        <v>33</v>
      </c>
      <c r="D26" s="453">
        <v>3014</v>
      </c>
      <c r="E26" s="317"/>
      <c r="F26" s="456"/>
    </row>
    <row r="27" spans="3:6" ht="33.75" customHeight="1">
      <c r="C27" s="457" t="s">
        <v>209</v>
      </c>
      <c r="D27" s="453">
        <v>3015</v>
      </c>
      <c r="E27" s="22"/>
      <c r="F27" s="456"/>
    </row>
    <row r="28" spans="3:6" ht="33.75" customHeight="1">
      <c r="C28" s="457" t="s">
        <v>34</v>
      </c>
      <c r="D28" s="453">
        <v>3016</v>
      </c>
      <c r="E28" s="22"/>
      <c r="F28" s="456"/>
    </row>
    <row r="29" spans="3:6" ht="33.75" customHeight="1">
      <c r="C29" s="457" t="s">
        <v>35</v>
      </c>
      <c r="D29" s="453">
        <v>3017</v>
      </c>
      <c r="E29" s="22"/>
      <c r="F29" s="456"/>
    </row>
    <row r="30" spans="3:6" ht="33.75" customHeight="1">
      <c r="C30" s="457" t="s">
        <v>36</v>
      </c>
      <c r="D30" s="453">
        <v>3018</v>
      </c>
      <c r="E30" s="22"/>
      <c r="F30" s="456"/>
    </row>
    <row r="31" spans="3:6" ht="33.75" customHeight="1">
      <c r="C31" s="452" t="s">
        <v>210</v>
      </c>
      <c r="D31" s="453">
        <v>3019</v>
      </c>
      <c r="E31" s="22">
        <f>E33</f>
        <v>15000</v>
      </c>
      <c r="F31" s="456">
        <f>F33</f>
        <v>3190</v>
      </c>
    </row>
    <row r="32" spans="3:6" ht="33.75" customHeight="1">
      <c r="C32" s="457" t="s">
        <v>37</v>
      </c>
      <c r="D32" s="453">
        <v>3020</v>
      </c>
      <c r="E32" s="22"/>
      <c r="F32" s="456"/>
    </row>
    <row r="33" spans="3:6" ht="33.75" customHeight="1">
      <c r="C33" s="457" t="s">
        <v>211</v>
      </c>
      <c r="D33" s="453">
        <v>3021</v>
      </c>
      <c r="E33" s="22">
        <v>15000</v>
      </c>
      <c r="F33" s="456">
        <v>3190</v>
      </c>
    </row>
    <row r="34" spans="3:6" ht="33.75" customHeight="1">
      <c r="C34" s="457" t="s">
        <v>38</v>
      </c>
      <c r="D34" s="453">
        <v>3022</v>
      </c>
      <c r="E34" s="22"/>
      <c r="F34" s="456"/>
    </row>
    <row r="35" spans="3:6" ht="33.75" customHeight="1">
      <c r="C35" s="452" t="s">
        <v>212</v>
      </c>
      <c r="D35" s="453">
        <v>3023</v>
      </c>
      <c r="E35" s="22"/>
      <c r="F35" s="456"/>
    </row>
    <row r="36" spans="3:6" ht="33.75" customHeight="1">
      <c r="C36" s="452" t="s">
        <v>213</v>
      </c>
      <c r="D36" s="453">
        <v>3024</v>
      </c>
      <c r="E36" s="316">
        <f>E31</f>
        <v>15000</v>
      </c>
      <c r="F36" s="456">
        <f>F31</f>
        <v>3190</v>
      </c>
    </row>
    <row r="37" spans="3:6" ht="33.75" customHeight="1">
      <c r="C37" s="452" t="s">
        <v>39</v>
      </c>
      <c r="D37" s="453"/>
      <c r="E37" s="22"/>
      <c r="F37" s="456"/>
    </row>
    <row r="38" spans="3:6" ht="33.75" customHeight="1">
      <c r="C38" s="452" t="s">
        <v>214</v>
      </c>
      <c r="D38" s="453">
        <v>3025</v>
      </c>
      <c r="E38" s="22"/>
      <c r="F38" s="456"/>
    </row>
    <row r="39" spans="3:6" ht="33.75" customHeight="1">
      <c r="C39" s="457" t="s">
        <v>40</v>
      </c>
      <c r="D39" s="453">
        <v>3026</v>
      </c>
      <c r="E39" s="317"/>
      <c r="F39" s="456"/>
    </row>
    <row r="40" spans="3:6" ht="33.75" customHeight="1">
      <c r="C40" s="457" t="s">
        <v>130</v>
      </c>
      <c r="D40" s="453">
        <v>3027</v>
      </c>
      <c r="E40" s="22"/>
      <c r="F40" s="456"/>
    </row>
    <row r="41" spans="3:6" ht="33.75" customHeight="1">
      <c r="C41" s="457" t="s">
        <v>131</v>
      </c>
      <c r="D41" s="453">
        <v>3028</v>
      </c>
      <c r="E41" s="22"/>
      <c r="F41" s="456"/>
    </row>
    <row r="42" spans="3:6" ht="33.75" customHeight="1">
      <c r="C42" s="457" t="s">
        <v>132</v>
      </c>
      <c r="D42" s="453">
        <v>3029</v>
      </c>
      <c r="E42" s="22"/>
      <c r="F42" s="456"/>
    </row>
    <row r="43" spans="3:6" ht="33.75" customHeight="1">
      <c r="C43" s="457" t="s">
        <v>133</v>
      </c>
      <c r="D43" s="453">
        <v>3030</v>
      </c>
      <c r="E43" s="22"/>
      <c r="F43" s="456"/>
    </row>
    <row r="44" spans="3:6" ht="33.75" customHeight="1">
      <c r="C44" s="452" t="s">
        <v>215</v>
      </c>
      <c r="D44" s="453">
        <v>3031</v>
      </c>
      <c r="E44" s="22">
        <f>E47</f>
        <v>360</v>
      </c>
      <c r="F44" s="456">
        <f>F47</f>
        <v>322</v>
      </c>
    </row>
    <row r="45" spans="3:6" ht="33.75" customHeight="1">
      <c r="C45" s="457" t="s">
        <v>41</v>
      </c>
      <c r="D45" s="453">
        <v>3032</v>
      </c>
      <c r="E45" s="22"/>
      <c r="F45" s="456"/>
    </row>
    <row r="46" spans="3:6" ht="33.75" customHeight="1">
      <c r="C46" s="457" t="s">
        <v>216</v>
      </c>
      <c r="D46" s="453">
        <v>3033</v>
      </c>
      <c r="E46" s="22"/>
      <c r="F46" s="456"/>
    </row>
    <row r="47" spans="3:6" ht="33.75" customHeight="1">
      <c r="C47" s="457" t="s">
        <v>217</v>
      </c>
      <c r="D47" s="453">
        <v>3034</v>
      </c>
      <c r="E47" s="22">
        <v>360</v>
      </c>
      <c r="F47" s="456">
        <v>322</v>
      </c>
    </row>
    <row r="48" spans="3:6" ht="33.75" customHeight="1">
      <c r="C48" s="457" t="s">
        <v>218</v>
      </c>
      <c r="D48" s="453">
        <v>3035</v>
      </c>
      <c r="E48" s="22"/>
      <c r="F48" s="456"/>
    </row>
    <row r="49" spans="3:6" ht="33.75" customHeight="1">
      <c r="C49" s="457" t="s">
        <v>219</v>
      </c>
      <c r="D49" s="453">
        <v>3036</v>
      </c>
      <c r="E49" s="22"/>
      <c r="F49" s="456"/>
    </row>
    <row r="50" spans="3:6" ht="33.75" customHeight="1">
      <c r="C50" s="457" t="s">
        <v>220</v>
      </c>
      <c r="D50" s="453">
        <v>3037</v>
      </c>
      <c r="E50" s="22"/>
      <c r="F50" s="456"/>
    </row>
    <row r="51" spans="3:6" ht="33.75" customHeight="1">
      <c r="C51" s="452" t="s">
        <v>221</v>
      </c>
      <c r="D51" s="453">
        <v>3038</v>
      </c>
      <c r="E51" s="22"/>
      <c r="F51" s="456"/>
    </row>
    <row r="52" spans="3:6" ht="33.75" customHeight="1">
      <c r="C52" s="452" t="s">
        <v>222</v>
      </c>
      <c r="D52" s="453">
        <v>3039</v>
      </c>
      <c r="E52" s="22">
        <f>E44</f>
        <v>360</v>
      </c>
      <c r="F52" s="456">
        <f>F44</f>
        <v>322</v>
      </c>
    </row>
    <row r="53" spans="3:6" ht="33.75" customHeight="1">
      <c r="C53" s="452" t="s">
        <v>604</v>
      </c>
      <c r="D53" s="453">
        <v>3040</v>
      </c>
      <c r="E53" s="22">
        <f>E12</f>
        <v>161700</v>
      </c>
      <c r="F53" s="456">
        <f>F12</f>
        <v>139563</v>
      </c>
    </row>
    <row r="54" spans="3:6" ht="33.75" customHeight="1">
      <c r="C54" s="452" t="s">
        <v>605</v>
      </c>
      <c r="D54" s="453">
        <v>3041</v>
      </c>
      <c r="E54" s="22">
        <f>E16+E31+E44</f>
        <v>164840</v>
      </c>
      <c r="F54" s="456">
        <f>F16+F36+F52</f>
        <v>144189</v>
      </c>
    </row>
    <row r="55" spans="3:6" ht="33.75" customHeight="1">
      <c r="C55" s="452" t="s">
        <v>606</v>
      </c>
      <c r="D55" s="453">
        <v>3042</v>
      </c>
      <c r="E55" s="22"/>
      <c r="F55" s="456"/>
    </row>
    <row r="56" spans="3:6" ht="33.75" customHeight="1">
      <c r="C56" s="452" t="s">
        <v>607</v>
      </c>
      <c r="D56" s="453">
        <v>3043</v>
      </c>
      <c r="E56" s="22">
        <f>E54-E53</f>
        <v>3140</v>
      </c>
      <c r="F56" s="456">
        <f>F54-F53</f>
        <v>4626</v>
      </c>
    </row>
    <row r="57" spans="3:6" ht="33.75" customHeight="1">
      <c r="C57" s="452" t="s">
        <v>223</v>
      </c>
      <c r="D57" s="453">
        <v>3044</v>
      </c>
      <c r="E57" s="569">
        <v>10215</v>
      </c>
      <c r="F57" s="458">
        <v>9066</v>
      </c>
    </row>
    <row r="58" spans="3:6" ht="33.75" customHeight="1">
      <c r="C58" s="452" t="s">
        <v>224</v>
      </c>
      <c r="D58" s="453">
        <v>3045</v>
      </c>
      <c r="E58" s="24"/>
      <c r="F58" s="458"/>
    </row>
    <row r="59" spans="3:6" ht="33.75" customHeight="1">
      <c r="C59" s="452" t="s">
        <v>134</v>
      </c>
      <c r="D59" s="453">
        <v>3046</v>
      </c>
      <c r="E59" s="24"/>
      <c r="F59" s="458"/>
    </row>
    <row r="60" spans="3:6" ht="33.75" customHeight="1" thickBot="1">
      <c r="C60" s="459" t="s">
        <v>608</v>
      </c>
      <c r="D60" s="460">
        <v>3047</v>
      </c>
      <c r="E60" s="570">
        <f>E57-E56</f>
        <v>7075</v>
      </c>
      <c r="F60" s="348">
        <f>F57-F56</f>
        <v>4440</v>
      </c>
    </row>
  </sheetData>
  <sheetProtection/>
  <mergeCells count="5">
    <mergeCell ref="D8:D9"/>
    <mergeCell ref="C8:C9"/>
    <mergeCell ref="E8:F8"/>
    <mergeCell ref="C4:F4"/>
    <mergeCell ref="C5:F5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B1:N75"/>
  <sheetViews>
    <sheetView zoomScalePageLayoutView="0" workbookViewId="0" topLeftCell="A46">
      <selection activeCell="J60" sqref="J60"/>
    </sheetView>
  </sheetViews>
  <sheetFormatPr defaultColWidth="9.140625" defaultRowHeight="12.75"/>
  <cols>
    <col min="1" max="1" width="9.140625" style="637" customWidth="1"/>
    <col min="2" max="2" width="22.8515625" style="637" customWidth="1"/>
    <col min="3" max="4" width="15.7109375" style="637" customWidth="1"/>
    <col min="5" max="5" width="16.8515625" style="637" customWidth="1"/>
    <col min="6" max="6" width="15.7109375" style="637" customWidth="1"/>
    <col min="7" max="16384" width="9.140625" style="637" customWidth="1"/>
  </cols>
  <sheetData>
    <row r="1" spans="2:6" ht="15.75">
      <c r="B1" s="1" t="s">
        <v>778</v>
      </c>
      <c r="F1" s="638" t="s">
        <v>736</v>
      </c>
    </row>
    <row r="2" ht="15.75">
      <c r="F2" s="638"/>
    </row>
    <row r="3" spans="2:6" ht="15.75">
      <c r="B3" s="802" t="s">
        <v>770</v>
      </c>
      <c r="C3" s="802"/>
      <c r="D3" s="802"/>
      <c r="E3" s="802"/>
      <c r="F3" s="802"/>
    </row>
    <row r="4" spans="2:6" ht="15.75">
      <c r="B4" s="35"/>
      <c r="C4" s="35"/>
      <c r="D4" s="35"/>
      <c r="E4" s="35"/>
      <c r="F4" s="35"/>
    </row>
    <row r="5" spans="2:6" ht="16.5" thickBot="1">
      <c r="B5" s="35"/>
      <c r="C5" s="35"/>
      <c r="D5" s="35"/>
      <c r="E5" s="35"/>
      <c r="F5" s="638" t="s">
        <v>582</v>
      </c>
    </row>
    <row r="6" spans="2:14" ht="30.75" customHeight="1" thickBot="1">
      <c r="B6" s="461" t="s">
        <v>530</v>
      </c>
      <c r="C6" s="485" t="s">
        <v>784</v>
      </c>
      <c r="D6" s="485" t="s">
        <v>783</v>
      </c>
      <c r="E6" s="485" t="s">
        <v>780</v>
      </c>
      <c r="F6" s="484" t="s">
        <v>785</v>
      </c>
      <c r="K6" s="35"/>
      <c r="L6" s="35"/>
      <c r="M6" s="35"/>
      <c r="N6" s="35"/>
    </row>
    <row r="7" spans="2:6" ht="19.5" customHeight="1">
      <c r="B7" s="36" t="s">
        <v>531</v>
      </c>
      <c r="C7" s="37">
        <v>110880</v>
      </c>
      <c r="D7" s="37">
        <v>132238</v>
      </c>
      <c r="E7" s="37">
        <v>133335</v>
      </c>
      <c r="F7" s="38">
        <v>129328</v>
      </c>
    </row>
    <row r="8" spans="2:6" ht="19.5" customHeight="1">
      <c r="B8" s="39" t="s">
        <v>532</v>
      </c>
      <c r="C8" s="40">
        <v>113363</v>
      </c>
      <c r="D8" s="40">
        <v>131969</v>
      </c>
      <c r="E8" s="40">
        <v>115246</v>
      </c>
      <c r="F8" s="41">
        <v>122390</v>
      </c>
    </row>
    <row r="9" spans="2:6" ht="19.5" customHeight="1" thickBot="1">
      <c r="B9" s="42" t="s">
        <v>533</v>
      </c>
      <c r="C9" s="43">
        <f>C8/C7</f>
        <v>1.0223935786435787</v>
      </c>
      <c r="D9" s="44">
        <f>D8/D7</f>
        <v>0.9979657889562759</v>
      </c>
      <c r="E9" s="44">
        <f>E8/E7</f>
        <v>0.8643341958225522</v>
      </c>
      <c r="F9" s="645">
        <f>F8/F7</f>
        <v>0.9463534578745515</v>
      </c>
    </row>
    <row r="10" ht="15" customHeight="1"/>
    <row r="11" ht="15" customHeight="1" thickBot="1">
      <c r="F11" s="638" t="s">
        <v>582</v>
      </c>
    </row>
    <row r="12" spans="2:6" ht="30.75" customHeight="1" thickBot="1">
      <c r="B12" s="461" t="s">
        <v>534</v>
      </c>
      <c r="C12" s="485" t="s">
        <v>784</v>
      </c>
      <c r="D12" s="485" t="s">
        <v>783</v>
      </c>
      <c r="E12" s="485" t="s">
        <v>781</v>
      </c>
      <c r="F12" s="484" t="s">
        <v>790</v>
      </c>
    </row>
    <row r="13" spans="2:6" ht="19.5" customHeight="1">
      <c r="B13" s="36" t="s">
        <v>531</v>
      </c>
      <c r="C13" s="37">
        <v>115531</v>
      </c>
      <c r="D13" s="37">
        <v>128133</v>
      </c>
      <c r="E13" s="37">
        <v>137853</v>
      </c>
      <c r="F13" s="38">
        <v>129210</v>
      </c>
    </row>
    <row r="14" spans="2:6" ht="19.5" customHeight="1" thickBot="1">
      <c r="B14" s="42" t="s">
        <v>532</v>
      </c>
      <c r="C14" s="45">
        <v>107983</v>
      </c>
      <c r="D14" s="45">
        <v>116648</v>
      </c>
      <c r="E14" s="45">
        <v>119390</v>
      </c>
      <c r="F14" s="46">
        <v>125050</v>
      </c>
    </row>
    <row r="15" spans="2:6" ht="19.5" customHeight="1" thickBot="1">
      <c r="B15" s="42" t="s">
        <v>533</v>
      </c>
      <c r="C15" s="43">
        <f>C14/C13</f>
        <v>0.9346668859440324</v>
      </c>
      <c r="D15" s="44">
        <f>D14/D13</f>
        <v>0.9103665722335386</v>
      </c>
      <c r="E15" s="44">
        <f>E14/E13</f>
        <v>0.8660674776754949</v>
      </c>
      <c r="F15" s="646">
        <f>F14/F13</f>
        <v>0.967804349508552</v>
      </c>
    </row>
    <row r="16" spans="2:6" ht="15" customHeight="1">
      <c r="B16" s="47"/>
      <c r="C16" s="48"/>
      <c r="D16" s="48"/>
      <c r="E16" s="48"/>
      <c r="F16" s="48"/>
    </row>
    <row r="17" ht="15" customHeight="1" thickBot="1">
      <c r="F17" s="638" t="s">
        <v>582</v>
      </c>
    </row>
    <row r="18" spans="2:6" ht="30.75" customHeight="1" thickBot="1">
      <c r="B18" s="461" t="s">
        <v>535</v>
      </c>
      <c r="C18" s="485" t="s">
        <v>784</v>
      </c>
      <c r="D18" s="485" t="s">
        <v>783</v>
      </c>
      <c r="E18" s="485" t="s">
        <v>780</v>
      </c>
      <c r="F18" s="484" t="s">
        <v>782</v>
      </c>
    </row>
    <row r="19" spans="2:6" ht="19.5" customHeight="1">
      <c r="B19" s="36" t="s">
        <v>531</v>
      </c>
      <c r="C19" s="37">
        <v>116158</v>
      </c>
      <c r="D19" s="37">
        <v>135938</v>
      </c>
      <c r="E19" s="37">
        <v>138435</v>
      </c>
      <c r="F19" s="38">
        <v>132628</v>
      </c>
    </row>
    <row r="20" spans="2:6" ht="19.5" customHeight="1" thickBot="1">
      <c r="B20" s="42" t="s">
        <v>532</v>
      </c>
      <c r="C20" s="45">
        <v>118092</v>
      </c>
      <c r="D20" s="45">
        <v>135791</v>
      </c>
      <c r="E20" s="45">
        <v>118286</v>
      </c>
      <c r="F20" s="46">
        <v>128000</v>
      </c>
    </row>
    <row r="21" spans="2:6" ht="19.5" customHeight="1" thickBot="1">
      <c r="B21" s="42" t="s">
        <v>533</v>
      </c>
      <c r="C21" s="43">
        <f>C20/C19</f>
        <v>1.0166497357048159</v>
      </c>
      <c r="D21" s="44">
        <f>D20/D19</f>
        <v>0.9989186246671277</v>
      </c>
      <c r="E21" s="44">
        <f>E20/E19</f>
        <v>0.8544515476577456</v>
      </c>
      <c r="F21" s="646">
        <f>F20/F19</f>
        <v>0.965105407606237</v>
      </c>
    </row>
    <row r="22" ht="15" customHeight="1"/>
    <row r="23" ht="15" customHeight="1" thickBot="1">
      <c r="F23" s="638" t="s">
        <v>582</v>
      </c>
    </row>
    <row r="24" spans="2:6" ht="30.75" customHeight="1" thickBot="1">
      <c r="B24" s="461" t="s">
        <v>536</v>
      </c>
      <c r="C24" s="485" t="s">
        <v>784</v>
      </c>
      <c r="D24" s="485" t="s">
        <v>783</v>
      </c>
      <c r="E24" s="485" t="s">
        <v>780</v>
      </c>
      <c r="F24" s="484" t="s">
        <v>785</v>
      </c>
    </row>
    <row r="25" spans="2:6" ht="19.5" customHeight="1">
      <c r="B25" s="36" t="s">
        <v>531</v>
      </c>
      <c r="C25" s="37">
        <v>116068</v>
      </c>
      <c r="D25" s="37">
        <v>128870</v>
      </c>
      <c r="E25" s="37">
        <v>138203</v>
      </c>
      <c r="F25" s="38">
        <v>129452</v>
      </c>
    </row>
    <row r="26" spans="2:6" ht="19.5" customHeight="1" thickBot="1">
      <c r="B26" s="42" t="s">
        <v>532</v>
      </c>
      <c r="C26" s="45">
        <v>112585</v>
      </c>
      <c r="D26" s="45">
        <v>120358</v>
      </c>
      <c r="E26" s="45">
        <v>118062</v>
      </c>
      <c r="F26" s="46">
        <v>125000</v>
      </c>
    </row>
    <row r="27" spans="2:6" ht="19.5" customHeight="1" thickBot="1">
      <c r="B27" s="42" t="s">
        <v>533</v>
      </c>
      <c r="C27" s="43">
        <f>C26/C25</f>
        <v>0.9699917289864562</v>
      </c>
      <c r="D27" s="44">
        <f>D26/D25</f>
        <v>0.9339489407930472</v>
      </c>
      <c r="E27" s="44">
        <f>E26/E25</f>
        <v>0.8542651027835865</v>
      </c>
      <c r="F27" s="646">
        <f>F26/F25</f>
        <v>0.9656088743317987</v>
      </c>
    </row>
    <row r="28" ht="15" customHeight="1"/>
    <row r="29" ht="15" customHeight="1" thickBot="1">
      <c r="F29" s="638" t="s">
        <v>582</v>
      </c>
    </row>
    <row r="30" spans="2:6" ht="30.75" customHeight="1" thickBot="1">
      <c r="B30" s="461" t="s">
        <v>537</v>
      </c>
      <c r="C30" s="485" t="s">
        <v>784</v>
      </c>
      <c r="D30" s="485" t="s">
        <v>783</v>
      </c>
      <c r="E30" s="485" t="s">
        <v>780</v>
      </c>
      <c r="F30" s="484" t="s">
        <v>785</v>
      </c>
    </row>
    <row r="31" spans="2:6" ht="19.5" customHeight="1">
      <c r="B31" s="36" t="s">
        <v>531</v>
      </c>
      <c r="C31" s="37">
        <v>90</v>
      </c>
      <c r="D31" s="37">
        <v>7068</v>
      </c>
      <c r="E31" s="37">
        <v>232</v>
      </c>
      <c r="F31" s="38">
        <v>3176</v>
      </c>
    </row>
    <row r="32" spans="2:6" ht="19.5" customHeight="1" thickBot="1">
      <c r="B32" s="42" t="s">
        <v>532</v>
      </c>
      <c r="C32" s="45">
        <v>5507</v>
      </c>
      <c r="D32" s="45">
        <v>15433</v>
      </c>
      <c r="E32" s="45">
        <v>224</v>
      </c>
      <c r="F32" s="46">
        <f>F20-F26</f>
        <v>3000</v>
      </c>
    </row>
    <row r="33" spans="2:6" ht="19.5" customHeight="1" thickBot="1">
      <c r="B33" s="42" t="s">
        <v>533</v>
      </c>
      <c r="C33" s="51">
        <f>C32/C31</f>
        <v>61.18888888888889</v>
      </c>
      <c r="D33" s="44">
        <f>D32/D31</f>
        <v>2.18350311262026</v>
      </c>
      <c r="E33" s="44">
        <f>E32/E31</f>
        <v>0.9655172413793104</v>
      </c>
      <c r="F33" s="646">
        <f>F32/F31</f>
        <v>0.9445843828715366</v>
      </c>
    </row>
    <row r="34" spans="2:6" ht="15" customHeight="1">
      <c r="B34" s="47"/>
      <c r="C34" s="49"/>
      <c r="D34" s="49"/>
      <c r="E34" s="49"/>
      <c r="F34" s="49"/>
    </row>
    <row r="35" ht="15" customHeight="1" thickBot="1">
      <c r="F35" s="638" t="s">
        <v>582</v>
      </c>
    </row>
    <row r="36" spans="2:6" ht="30.75" customHeight="1" thickBot="1">
      <c r="B36" s="461" t="s">
        <v>538</v>
      </c>
      <c r="C36" s="485" t="s">
        <v>784</v>
      </c>
      <c r="D36" s="485" t="s">
        <v>783</v>
      </c>
      <c r="E36" s="485" t="s">
        <v>780</v>
      </c>
      <c r="F36" s="484" t="s">
        <v>785</v>
      </c>
    </row>
    <row r="37" spans="2:6" ht="19.5" customHeight="1">
      <c r="B37" s="36" t="s">
        <v>531</v>
      </c>
      <c r="C37" s="37">
        <v>90</v>
      </c>
      <c r="D37" s="37">
        <v>7068</v>
      </c>
      <c r="E37" s="37">
        <v>232</v>
      </c>
      <c r="F37" s="38">
        <v>3176</v>
      </c>
    </row>
    <row r="38" spans="2:6" ht="19.5" customHeight="1" thickBot="1">
      <c r="B38" s="42" t="s">
        <v>532</v>
      </c>
      <c r="C38" s="45">
        <v>4217</v>
      </c>
      <c r="D38" s="45">
        <v>13683</v>
      </c>
      <c r="E38" s="45">
        <v>224</v>
      </c>
      <c r="F38" s="46">
        <v>3000</v>
      </c>
    </row>
    <row r="39" spans="2:6" ht="19.5" customHeight="1" thickBot="1">
      <c r="B39" s="42" t="s">
        <v>533</v>
      </c>
      <c r="C39" s="51">
        <f>C38/C37</f>
        <v>46.855555555555554</v>
      </c>
      <c r="D39" s="44">
        <f>D38/D37</f>
        <v>1.9359083191850595</v>
      </c>
      <c r="E39" s="44">
        <f>E38/E37</f>
        <v>0.9655172413793104</v>
      </c>
      <c r="F39" s="646">
        <f>F38/F37</f>
        <v>0.9445843828715366</v>
      </c>
    </row>
    <row r="40" ht="15" customHeight="1"/>
    <row r="41" ht="15" customHeight="1" thickBot="1"/>
    <row r="42" spans="2:6" ht="33" customHeight="1" thickBot="1">
      <c r="B42" s="50" t="s">
        <v>539</v>
      </c>
      <c r="C42" s="486" t="s">
        <v>784</v>
      </c>
      <c r="D42" s="486" t="s">
        <v>783</v>
      </c>
      <c r="E42" s="486" t="s">
        <v>780</v>
      </c>
      <c r="F42" s="487" t="s">
        <v>785</v>
      </c>
    </row>
    <row r="43" spans="2:6" ht="19.5" customHeight="1">
      <c r="B43" s="36" t="s">
        <v>531</v>
      </c>
      <c r="C43" s="37">
        <v>51</v>
      </c>
      <c r="D43" s="37">
        <v>49</v>
      </c>
      <c r="E43" s="37">
        <v>51</v>
      </c>
      <c r="F43" s="38">
        <v>50</v>
      </c>
    </row>
    <row r="44" spans="2:6" ht="19.5" customHeight="1" thickBot="1">
      <c r="B44" s="42" t="s">
        <v>532</v>
      </c>
      <c r="C44" s="45">
        <v>48</v>
      </c>
      <c r="D44" s="45">
        <v>47</v>
      </c>
      <c r="E44" s="45">
        <v>48</v>
      </c>
      <c r="F44" s="46">
        <v>50</v>
      </c>
    </row>
    <row r="45" spans="2:6" ht="19.5" customHeight="1" thickBot="1">
      <c r="B45" s="42" t="s">
        <v>540</v>
      </c>
      <c r="C45" s="44">
        <f>C44/C43</f>
        <v>0.9411764705882353</v>
      </c>
      <c r="D45" s="44">
        <f>D44/D43</f>
        <v>0.9591836734693877</v>
      </c>
      <c r="E45" s="44">
        <f>E44/E43</f>
        <v>0.9411764705882353</v>
      </c>
      <c r="F45" s="646">
        <f>F44/F43</f>
        <v>1</v>
      </c>
    </row>
    <row r="47" ht="16.5" thickBot="1">
      <c r="F47" s="638" t="s">
        <v>57</v>
      </c>
    </row>
    <row r="48" spans="2:6" ht="30.75" customHeight="1" thickBot="1">
      <c r="B48" s="52" t="s">
        <v>541</v>
      </c>
      <c r="C48" s="486" t="s">
        <v>784</v>
      </c>
      <c r="D48" s="486" t="s">
        <v>783</v>
      </c>
      <c r="E48" s="486" t="s">
        <v>780</v>
      </c>
      <c r="F48" s="487" t="s">
        <v>785</v>
      </c>
    </row>
    <row r="49" spans="2:6" ht="19.5" customHeight="1">
      <c r="B49" s="36" t="s">
        <v>531</v>
      </c>
      <c r="C49" s="37">
        <v>37779</v>
      </c>
      <c r="D49" s="37">
        <v>41403</v>
      </c>
      <c r="E49" s="37">
        <v>44034</v>
      </c>
      <c r="F49" s="38">
        <v>50092</v>
      </c>
    </row>
    <row r="50" spans="2:6" ht="19.5" customHeight="1" thickBot="1">
      <c r="B50" s="42" t="s">
        <v>532</v>
      </c>
      <c r="C50" s="45">
        <v>38009</v>
      </c>
      <c r="D50" s="45">
        <v>40805</v>
      </c>
      <c r="E50" s="45">
        <v>43428</v>
      </c>
      <c r="F50" s="46">
        <v>49590</v>
      </c>
    </row>
    <row r="51" spans="2:6" ht="19.5" customHeight="1" thickBot="1">
      <c r="B51" s="42" t="s">
        <v>533</v>
      </c>
      <c r="C51" s="43">
        <f>C50/C49</f>
        <v>1.0060880383281718</v>
      </c>
      <c r="D51" s="44">
        <f>D50/D49</f>
        <v>0.9855566021785861</v>
      </c>
      <c r="E51" s="44">
        <f>E50/E49</f>
        <v>0.9862379070718081</v>
      </c>
      <c r="F51" s="646">
        <f>F50/F49</f>
        <v>0.9899784396710053</v>
      </c>
    </row>
    <row r="52" spans="2:6" ht="19.5" customHeight="1">
      <c r="B52" s="47"/>
      <c r="C52" s="49"/>
      <c r="D52" s="49"/>
      <c r="E52" s="49"/>
      <c r="F52" s="49"/>
    </row>
    <row r="53" spans="2:6" ht="19.5" customHeight="1" thickBot="1">
      <c r="B53" s="47"/>
      <c r="C53" s="49"/>
      <c r="D53" s="49"/>
      <c r="E53" s="49"/>
      <c r="F53" s="49"/>
    </row>
    <row r="54" spans="2:6" s="639" customFormat="1" ht="48.75" customHeight="1" thickBot="1">
      <c r="B54" s="461" t="s">
        <v>542</v>
      </c>
      <c r="C54" s="485" t="s">
        <v>786</v>
      </c>
      <c r="D54" s="485" t="s">
        <v>787</v>
      </c>
      <c r="E54" s="485" t="s">
        <v>788</v>
      </c>
      <c r="F54" s="484" t="s">
        <v>789</v>
      </c>
    </row>
    <row r="55" spans="2:6" s="639" customFormat="1" ht="19.5" customHeight="1">
      <c r="B55" s="462" t="s">
        <v>543</v>
      </c>
      <c r="C55" s="53"/>
      <c r="D55" s="53"/>
      <c r="E55" s="53"/>
      <c r="F55" s="54"/>
    </row>
    <row r="56" spans="2:6" s="639" customFormat="1" ht="19.5" customHeight="1">
      <c r="B56" s="463" t="s">
        <v>544</v>
      </c>
      <c r="C56" s="55"/>
      <c r="D56" s="55"/>
      <c r="E56" s="55"/>
      <c r="F56" s="56"/>
    </row>
    <row r="57" spans="2:6" s="639" customFormat="1" ht="19.5" customHeight="1">
      <c r="B57" s="463" t="s">
        <v>545</v>
      </c>
      <c r="C57" s="55"/>
      <c r="D57" s="55"/>
      <c r="E57" s="55"/>
      <c r="F57" s="56"/>
    </row>
    <row r="58" spans="2:6" s="639" customFormat="1" ht="30.75" customHeight="1">
      <c r="B58" s="464" t="s">
        <v>546</v>
      </c>
      <c r="C58" s="55"/>
      <c r="D58" s="55"/>
      <c r="E58" s="55"/>
      <c r="F58" s="56"/>
    </row>
    <row r="59" spans="2:6" s="639" customFormat="1" ht="19.5" customHeight="1">
      <c r="B59" s="463" t="s">
        <v>547</v>
      </c>
      <c r="C59" s="55"/>
      <c r="D59" s="55"/>
      <c r="E59" s="55"/>
      <c r="F59" s="56"/>
    </row>
    <row r="60" spans="2:6" s="639" customFormat="1" ht="19.5" customHeight="1" thickBot="1">
      <c r="B60" s="465" t="s">
        <v>548</v>
      </c>
      <c r="C60" s="57"/>
      <c r="D60" s="57"/>
      <c r="E60" s="57"/>
      <c r="F60" s="58"/>
    </row>
    <row r="61" ht="17.25" customHeight="1"/>
    <row r="62" spans="2:6" ht="19.5" customHeight="1">
      <c r="B62" s="59"/>
      <c r="C62" s="60"/>
      <c r="D62" s="60"/>
      <c r="E62" s="60"/>
      <c r="F62" s="60"/>
    </row>
    <row r="64" ht="15" customHeight="1">
      <c r="B64" s="59"/>
    </row>
    <row r="65" spans="2:6" ht="15" customHeight="1">
      <c r="B65" s="640"/>
      <c r="C65" s="640"/>
      <c r="D65" s="640"/>
      <c r="E65" s="640"/>
      <c r="F65" s="640"/>
    </row>
    <row r="66" spans="2:6" ht="15.75">
      <c r="B66" s="640"/>
      <c r="C66" s="640"/>
      <c r="D66" s="640"/>
      <c r="E66" s="640"/>
      <c r="F66" s="640"/>
    </row>
    <row r="67" spans="2:6" ht="15.75">
      <c r="B67" s="640"/>
      <c r="C67" s="640"/>
      <c r="D67" s="640"/>
      <c r="E67" s="640"/>
      <c r="F67" s="640"/>
    </row>
    <row r="68" spans="2:6" ht="16.5" customHeight="1">
      <c r="B68" s="640"/>
      <c r="C68" s="640"/>
      <c r="D68" s="640"/>
      <c r="E68" s="640"/>
      <c r="F68" s="640"/>
    </row>
    <row r="69" spans="2:6" ht="18.75" customHeight="1">
      <c r="B69" s="641"/>
      <c r="C69" s="641"/>
      <c r="D69" s="641"/>
      <c r="E69" s="641"/>
      <c r="F69" s="641"/>
    </row>
    <row r="70" spans="2:6" ht="33.75" customHeight="1">
      <c r="B70" s="642"/>
      <c r="C70" s="642"/>
      <c r="D70" s="642"/>
      <c r="E70" s="642"/>
      <c r="F70" s="642"/>
    </row>
    <row r="71" spans="2:6" s="643" customFormat="1" ht="35.25" customHeight="1">
      <c r="B71" s="642"/>
      <c r="C71" s="642"/>
      <c r="D71" s="642"/>
      <c r="E71" s="642"/>
      <c r="F71" s="642"/>
    </row>
    <row r="72" spans="2:6" s="643" customFormat="1" ht="18.75" customHeight="1">
      <c r="B72" s="641"/>
      <c r="C72" s="641"/>
      <c r="D72" s="641"/>
      <c r="E72" s="641"/>
      <c r="F72" s="641"/>
    </row>
    <row r="73" spans="2:6" s="643" customFormat="1" ht="50.25" customHeight="1">
      <c r="B73" s="642"/>
      <c r="C73" s="642"/>
      <c r="D73" s="642"/>
      <c r="E73" s="642"/>
      <c r="F73" s="642"/>
    </row>
    <row r="74" spans="2:6" ht="15.75">
      <c r="B74" s="644"/>
      <c r="C74" s="644"/>
      <c r="D74" s="644"/>
      <c r="E74" s="644"/>
      <c r="F74" s="644"/>
    </row>
    <row r="75" spans="2:6" ht="15.75">
      <c r="B75" s="644"/>
      <c r="C75" s="644"/>
      <c r="D75" s="644"/>
      <c r="E75" s="644"/>
      <c r="F75" s="644"/>
    </row>
  </sheetData>
  <sheetProtection/>
  <mergeCells count="1">
    <mergeCell ref="B3:F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I150"/>
  <sheetViews>
    <sheetView showGridLines="0" zoomScale="70" zoomScaleNormal="70" workbookViewId="0" topLeftCell="A1">
      <selection activeCell="C5" sqref="C5:C7"/>
    </sheetView>
  </sheetViews>
  <sheetFormatPr defaultColWidth="9.140625" defaultRowHeight="12.75"/>
  <cols>
    <col min="1" max="1" width="9.140625" style="6" customWidth="1"/>
    <col min="2" max="2" width="25.7109375" style="6" customWidth="1"/>
    <col min="3" max="3" width="95.57421875" style="6" customWidth="1"/>
    <col min="4" max="4" width="9.8515625" style="6" customWidth="1"/>
    <col min="5" max="8" width="25.7109375" style="6" customWidth="1"/>
    <col min="9" max="9" width="4.00390625" style="6" customWidth="1"/>
    <col min="10" max="16384" width="9.140625" style="6" customWidth="1"/>
  </cols>
  <sheetData>
    <row r="1" ht="15.75">
      <c r="H1" s="408" t="s">
        <v>737</v>
      </c>
    </row>
    <row r="2" ht="20.25">
      <c r="C2" s="606" t="s">
        <v>778</v>
      </c>
    </row>
    <row r="3" spans="2:8" ht="30" customHeight="1">
      <c r="B3" s="773" t="s">
        <v>853</v>
      </c>
      <c r="C3" s="773"/>
      <c r="D3" s="773"/>
      <c r="E3" s="773"/>
      <c r="F3" s="773"/>
      <c r="G3" s="773"/>
      <c r="H3" s="773"/>
    </row>
    <row r="4" spans="2:8" ht="26.25" customHeight="1" thickBot="1">
      <c r="B4" s="473"/>
      <c r="C4" s="474"/>
      <c r="D4" s="474"/>
      <c r="E4" s="467"/>
      <c r="F4" s="467"/>
      <c r="G4" s="467"/>
      <c r="H4" s="468" t="s">
        <v>517</v>
      </c>
    </row>
    <row r="5" spans="1:9" ht="26.25" customHeight="1" thickBot="1">
      <c r="A5" s="470"/>
      <c r="B5" s="808" t="s">
        <v>609</v>
      </c>
      <c r="C5" s="807" t="s">
        <v>617</v>
      </c>
      <c r="D5" s="807" t="s">
        <v>45</v>
      </c>
      <c r="E5" s="806"/>
      <c r="F5" s="806"/>
      <c r="G5" s="806"/>
      <c r="H5" s="806"/>
      <c r="I5" s="399"/>
    </row>
    <row r="6" spans="1:9" s="385" customFormat="1" ht="30" customHeight="1">
      <c r="A6" s="471"/>
      <c r="B6" s="809"/>
      <c r="C6" s="807"/>
      <c r="D6" s="807"/>
      <c r="E6" s="780" t="s">
        <v>799</v>
      </c>
      <c r="F6" s="780" t="s">
        <v>800</v>
      </c>
      <c r="G6" s="780" t="s">
        <v>801</v>
      </c>
      <c r="H6" s="804" t="s">
        <v>802</v>
      </c>
      <c r="I6" s="469"/>
    </row>
    <row r="7" spans="1:9" s="386" customFormat="1" ht="33" customHeight="1">
      <c r="A7" s="472"/>
      <c r="B7" s="809"/>
      <c r="C7" s="807"/>
      <c r="D7" s="807"/>
      <c r="E7" s="803"/>
      <c r="F7" s="803"/>
      <c r="G7" s="803"/>
      <c r="H7" s="805"/>
      <c r="I7" s="396"/>
    </row>
    <row r="8" spans="1:9" s="386" customFormat="1" ht="22.5" customHeight="1" thickBot="1">
      <c r="A8" s="472"/>
      <c r="B8" s="483">
        <v>1</v>
      </c>
      <c r="C8" s="481">
        <v>2</v>
      </c>
      <c r="D8" s="482">
        <v>3</v>
      </c>
      <c r="E8" s="479">
        <v>4</v>
      </c>
      <c r="F8" s="479">
        <v>5</v>
      </c>
      <c r="G8" s="479">
        <v>6</v>
      </c>
      <c r="H8" s="480">
        <v>7</v>
      </c>
      <c r="I8" s="396"/>
    </row>
    <row r="9" spans="1:9" s="387" customFormat="1" ht="34.5" customHeight="1">
      <c r="A9" s="477"/>
      <c r="B9" s="476"/>
      <c r="C9" s="376" t="s">
        <v>104</v>
      </c>
      <c r="D9" s="475"/>
      <c r="E9" s="391"/>
      <c r="F9" s="391"/>
      <c r="G9" s="391"/>
      <c r="H9" s="392"/>
      <c r="I9" s="397"/>
    </row>
    <row r="10" spans="1:9" s="387" customFormat="1" ht="34.5" customHeight="1">
      <c r="A10" s="477"/>
      <c r="B10" s="377">
        <v>0</v>
      </c>
      <c r="C10" s="28" t="s">
        <v>135</v>
      </c>
      <c r="D10" s="405" t="s">
        <v>645</v>
      </c>
      <c r="E10" s="390"/>
      <c r="F10" s="390"/>
      <c r="G10" s="390"/>
      <c r="H10" s="393"/>
      <c r="I10" s="397"/>
    </row>
    <row r="11" spans="2:9" s="387" customFormat="1" ht="34.5" customHeight="1">
      <c r="B11" s="377"/>
      <c r="C11" s="28" t="s">
        <v>514</v>
      </c>
      <c r="D11" s="405" t="s">
        <v>646</v>
      </c>
      <c r="E11" s="390">
        <f>E12+E19</f>
        <v>58906</v>
      </c>
      <c r="F11" s="390">
        <f>F12+F19</f>
        <v>57592</v>
      </c>
      <c r="G11" s="390">
        <f>G12+G19</f>
        <v>56289</v>
      </c>
      <c r="H11" s="393">
        <f>H12+H19</f>
        <v>55893</v>
      </c>
      <c r="I11" s="397"/>
    </row>
    <row r="12" spans="2:9" s="387" customFormat="1" ht="34.5" customHeight="1">
      <c r="B12" s="377">
        <v>1</v>
      </c>
      <c r="C12" s="28" t="s">
        <v>300</v>
      </c>
      <c r="D12" s="405" t="s">
        <v>647</v>
      </c>
      <c r="E12" s="390">
        <f>E14</f>
        <v>63</v>
      </c>
      <c r="F12" s="390">
        <f>F14</f>
        <v>60</v>
      </c>
      <c r="G12" s="390">
        <f>G14</f>
        <v>67</v>
      </c>
      <c r="H12" s="393">
        <f>H14</f>
        <v>54</v>
      </c>
      <c r="I12" s="397"/>
    </row>
    <row r="13" spans="2:9" s="387" customFormat="1" ht="34.5" customHeight="1">
      <c r="B13" s="377" t="s">
        <v>301</v>
      </c>
      <c r="C13" s="29" t="s">
        <v>302</v>
      </c>
      <c r="D13" s="405" t="s">
        <v>648</v>
      </c>
      <c r="E13" s="390"/>
      <c r="F13" s="390"/>
      <c r="G13" s="390"/>
      <c r="H13" s="393"/>
      <c r="I13" s="397"/>
    </row>
    <row r="14" spans="2:9" s="387" customFormat="1" ht="34.5" customHeight="1">
      <c r="B14" s="377" t="s">
        <v>303</v>
      </c>
      <c r="C14" s="29" t="s">
        <v>304</v>
      </c>
      <c r="D14" s="405" t="s">
        <v>649</v>
      </c>
      <c r="E14" s="390">
        <v>63</v>
      </c>
      <c r="F14" s="390">
        <v>60</v>
      </c>
      <c r="G14" s="390">
        <v>67</v>
      </c>
      <c r="H14" s="393">
        <v>54</v>
      </c>
      <c r="I14" s="397"/>
    </row>
    <row r="15" spans="2:9" s="387" customFormat="1" ht="34.5" customHeight="1">
      <c r="B15" s="377" t="s">
        <v>305</v>
      </c>
      <c r="C15" s="29" t="s">
        <v>136</v>
      </c>
      <c r="D15" s="405" t="s">
        <v>650</v>
      </c>
      <c r="E15" s="390"/>
      <c r="F15" s="390"/>
      <c r="G15" s="390"/>
      <c r="H15" s="393"/>
      <c r="I15" s="397"/>
    </row>
    <row r="16" spans="2:9" s="387" customFormat="1" ht="34.5" customHeight="1">
      <c r="B16" s="378" t="s">
        <v>306</v>
      </c>
      <c r="C16" s="29" t="s">
        <v>137</v>
      </c>
      <c r="D16" s="405" t="s">
        <v>651</v>
      </c>
      <c r="E16" s="390"/>
      <c r="F16" s="390"/>
      <c r="G16" s="390"/>
      <c r="H16" s="393"/>
      <c r="I16" s="397"/>
    </row>
    <row r="17" spans="2:9" s="387" customFormat="1" ht="34.5" customHeight="1">
      <c r="B17" s="378" t="s">
        <v>307</v>
      </c>
      <c r="C17" s="29" t="s">
        <v>138</v>
      </c>
      <c r="D17" s="405" t="s">
        <v>652</v>
      </c>
      <c r="E17" s="390"/>
      <c r="F17" s="390"/>
      <c r="G17" s="390"/>
      <c r="H17" s="393"/>
      <c r="I17" s="397"/>
    </row>
    <row r="18" spans="2:9" s="387" customFormat="1" ht="34.5" customHeight="1">
      <c r="B18" s="378" t="s">
        <v>308</v>
      </c>
      <c r="C18" s="29" t="s">
        <v>139</v>
      </c>
      <c r="D18" s="405" t="s">
        <v>653</v>
      </c>
      <c r="E18" s="390"/>
      <c r="F18" s="390"/>
      <c r="G18" s="390"/>
      <c r="H18" s="393"/>
      <c r="I18" s="397"/>
    </row>
    <row r="19" spans="2:9" s="387" customFormat="1" ht="34.5" customHeight="1">
      <c r="B19" s="379">
        <v>2</v>
      </c>
      <c r="C19" s="28" t="s">
        <v>309</v>
      </c>
      <c r="D19" s="405" t="s">
        <v>654</v>
      </c>
      <c r="E19" s="390">
        <f>E20+E21+E22</f>
        <v>58843</v>
      </c>
      <c r="F19" s="390">
        <f>F20+F21+F22</f>
        <v>57532</v>
      </c>
      <c r="G19" s="390">
        <f>G20+G21+G22</f>
        <v>56222</v>
      </c>
      <c r="H19" s="393">
        <f>H20+H21+H22</f>
        <v>55839</v>
      </c>
      <c r="I19" s="397"/>
    </row>
    <row r="20" spans="2:9" s="387" customFormat="1" ht="34.5" customHeight="1">
      <c r="B20" s="377" t="s">
        <v>310</v>
      </c>
      <c r="C20" s="29" t="s">
        <v>140</v>
      </c>
      <c r="D20" s="405" t="s">
        <v>655</v>
      </c>
      <c r="E20" s="390">
        <v>2321</v>
      </c>
      <c r="F20" s="390">
        <v>2321</v>
      </c>
      <c r="G20" s="390">
        <v>2321</v>
      </c>
      <c r="H20" s="393">
        <v>2321</v>
      </c>
      <c r="I20" s="397"/>
    </row>
    <row r="21" spans="2:9" s="387" customFormat="1" ht="34.5" customHeight="1">
      <c r="B21" s="378" t="s">
        <v>311</v>
      </c>
      <c r="C21" s="29" t="s">
        <v>141</v>
      </c>
      <c r="D21" s="405" t="s">
        <v>656</v>
      </c>
      <c r="E21" s="390">
        <v>27651</v>
      </c>
      <c r="F21" s="390">
        <v>27340</v>
      </c>
      <c r="G21" s="390">
        <v>27029</v>
      </c>
      <c r="H21" s="393">
        <v>26718</v>
      </c>
      <c r="I21" s="397"/>
    </row>
    <row r="22" spans="2:9" s="387" customFormat="1" ht="34.5" customHeight="1">
      <c r="B22" s="377" t="s">
        <v>312</v>
      </c>
      <c r="C22" s="29" t="s">
        <v>142</v>
      </c>
      <c r="D22" s="405" t="s">
        <v>657</v>
      </c>
      <c r="E22" s="390">
        <v>28871</v>
      </c>
      <c r="F22" s="390">
        <v>27871</v>
      </c>
      <c r="G22" s="390">
        <v>26872</v>
      </c>
      <c r="H22" s="393">
        <v>26800</v>
      </c>
      <c r="I22" s="397"/>
    </row>
    <row r="23" spans="2:9" s="387" customFormat="1" ht="34.5" customHeight="1">
      <c r="B23" s="377" t="s">
        <v>313</v>
      </c>
      <c r="C23" s="29" t="s">
        <v>143</v>
      </c>
      <c r="D23" s="405" t="s">
        <v>658</v>
      </c>
      <c r="E23" s="390"/>
      <c r="F23" s="390"/>
      <c r="G23" s="390"/>
      <c r="H23" s="393"/>
      <c r="I23" s="397"/>
    </row>
    <row r="24" spans="2:9" s="387" customFormat="1" ht="34.5" customHeight="1">
      <c r="B24" s="377" t="s">
        <v>314</v>
      </c>
      <c r="C24" s="29" t="s">
        <v>144</v>
      </c>
      <c r="D24" s="405" t="s">
        <v>659</v>
      </c>
      <c r="E24" s="390"/>
      <c r="F24" s="390"/>
      <c r="G24" s="390"/>
      <c r="H24" s="393"/>
      <c r="I24" s="397"/>
    </row>
    <row r="25" spans="2:9" s="387" customFormat="1" ht="34.5" customHeight="1">
      <c r="B25" s="377" t="s">
        <v>315</v>
      </c>
      <c r="C25" s="29" t="s">
        <v>316</v>
      </c>
      <c r="D25" s="405" t="s">
        <v>660</v>
      </c>
      <c r="E25" s="390"/>
      <c r="F25" s="390"/>
      <c r="G25" s="390"/>
      <c r="H25" s="393"/>
      <c r="I25" s="397"/>
    </row>
    <row r="26" spans="2:9" s="387" customFormat="1" ht="34.5" customHeight="1">
      <c r="B26" s="377" t="s">
        <v>317</v>
      </c>
      <c r="C26" s="29" t="s">
        <v>318</v>
      </c>
      <c r="D26" s="405" t="s">
        <v>661</v>
      </c>
      <c r="E26" s="390"/>
      <c r="F26" s="390"/>
      <c r="G26" s="390"/>
      <c r="H26" s="393"/>
      <c r="I26" s="397"/>
    </row>
    <row r="27" spans="2:9" s="387" customFormat="1" ht="34.5" customHeight="1">
      <c r="B27" s="377" t="s">
        <v>319</v>
      </c>
      <c r="C27" s="29" t="s">
        <v>145</v>
      </c>
      <c r="D27" s="405" t="s">
        <v>662</v>
      </c>
      <c r="E27" s="390"/>
      <c r="F27" s="390"/>
      <c r="G27" s="390"/>
      <c r="H27" s="393"/>
      <c r="I27" s="397"/>
    </row>
    <row r="28" spans="2:9" s="387" customFormat="1" ht="34.5" customHeight="1">
      <c r="B28" s="379">
        <v>3</v>
      </c>
      <c r="C28" s="28" t="s">
        <v>320</v>
      </c>
      <c r="D28" s="405" t="s">
        <v>663</v>
      </c>
      <c r="E28" s="390"/>
      <c r="F28" s="390"/>
      <c r="G28" s="390"/>
      <c r="H28" s="393"/>
      <c r="I28" s="397"/>
    </row>
    <row r="29" spans="2:9" s="387" customFormat="1" ht="34.5" customHeight="1">
      <c r="B29" s="377" t="s">
        <v>321</v>
      </c>
      <c r="C29" s="29" t="s">
        <v>146</v>
      </c>
      <c r="D29" s="405" t="s">
        <v>664</v>
      </c>
      <c r="E29" s="390"/>
      <c r="F29" s="390"/>
      <c r="G29" s="390"/>
      <c r="H29" s="393"/>
      <c r="I29" s="397"/>
    </row>
    <row r="30" spans="2:9" s="387" customFormat="1" ht="34.5" customHeight="1">
      <c r="B30" s="378" t="s">
        <v>322</v>
      </c>
      <c r="C30" s="29" t="s">
        <v>147</v>
      </c>
      <c r="D30" s="405" t="s">
        <v>665</v>
      </c>
      <c r="E30" s="390"/>
      <c r="F30" s="390"/>
      <c r="G30" s="390"/>
      <c r="H30" s="393"/>
      <c r="I30" s="397"/>
    </row>
    <row r="31" spans="2:9" s="387" customFormat="1" ht="34.5" customHeight="1">
      <c r="B31" s="378" t="s">
        <v>323</v>
      </c>
      <c r="C31" s="29" t="s">
        <v>148</v>
      </c>
      <c r="D31" s="405" t="s">
        <v>666</v>
      </c>
      <c r="E31" s="390"/>
      <c r="F31" s="390"/>
      <c r="G31" s="390"/>
      <c r="H31" s="393"/>
      <c r="I31" s="397"/>
    </row>
    <row r="32" spans="2:9" s="387" customFormat="1" ht="34.5" customHeight="1">
      <c r="B32" s="378" t="s">
        <v>324</v>
      </c>
      <c r="C32" s="29" t="s">
        <v>149</v>
      </c>
      <c r="D32" s="405" t="s">
        <v>667</v>
      </c>
      <c r="E32" s="390"/>
      <c r="F32" s="390"/>
      <c r="G32" s="390"/>
      <c r="H32" s="393"/>
      <c r="I32" s="397"/>
    </row>
    <row r="33" spans="2:9" s="387" customFormat="1" ht="34.5" customHeight="1">
      <c r="B33" s="380" t="s">
        <v>325</v>
      </c>
      <c r="C33" s="28" t="s">
        <v>326</v>
      </c>
      <c r="D33" s="405" t="s">
        <v>668</v>
      </c>
      <c r="E33" s="390"/>
      <c r="F33" s="390"/>
      <c r="G33" s="390"/>
      <c r="H33" s="393"/>
      <c r="I33" s="397"/>
    </row>
    <row r="34" spans="2:9" s="387" customFormat="1" ht="34.5" customHeight="1">
      <c r="B34" s="378" t="s">
        <v>327</v>
      </c>
      <c r="C34" s="29" t="s">
        <v>150</v>
      </c>
      <c r="D34" s="405" t="s">
        <v>669</v>
      </c>
      <c r="E34" s="390"/>
      <c r="F34" s="390"/>
      <c r="G34" s="390"/>
      <c r="H34" s="393"/>
      <c r="I34" s="397"/>
    </row>
    <row r="35" spans="2:9" s="387" customFormat="1" ht="34.5" customHeight="1">
      <c r="B35" s="378" t="s">
        <v>328</v>
      </c>
      <c r="C35" s="29" t="s">
        <v>329</v>
      </c>
      <c r="D35" s="405" t="s">
        <v>670</v>
      </c>
      <c r="E35" s="390"/>
      <c r="F35" s="390"/>
      <c r="G35" s="390"/>
      <c r="H35" s="393"/>
      <c r="I35" s="397"/>
    </row>
    <row r="36" spans="2:9" s="387" customFormat="1" ht="34.5" customHeight="1">
      <c r="B36" s="378" t="s">
        <v>330</v>
      </c>
      <c r="C36" s="29" t="s">
        <v>331</v>
      </c>
      <c r="D36" s="405" t="s">
        <v>671</v>
      </c>
      <c r="E36" s="390"/>
      <c r="F36" s="390"/>
      <c r="G36" s="390"/>
      <c r="H36" s="393"/>
      <c r="I36" s="397"/>
    </row>
    <row r="37" spans="2:9" s="387" customFormat="1" ht="34.5" customHeight="1">
      <c r="B37" s="378" t="s">
        <v>332</v>
      </c>
      <c r="C37" s="29" t="s">
        <v>333</v>
      </c>
      <c r="D37" s="405" t="s">
        <v>672</v>
      </c>
      <c r="E37" s="390"/>
      <c r="F37" s="390"/>
      <c r="G37" s="390"/>
      <c r="H37" s="393"/>
      <c r="I37" s="397"/>
    </row>
    <row r="38" spans="2:9" s="387" customFormat="1" ht="34.5" customHeight="1">
      <c r="B38" s="378" t="s">
        <v>332</v>
      </c>
      <c r="C38" s="29" t="s">
        <v>334</v>
      </c>
      <c r="D38" s="405" t="s">
        <v>673</v>
      </c>
      <c r="E38" s="390"/>
      <c r="F38" s="390"/>
      <c r="G38" s="390"/>
      <c r="H38" s="393"/>
      <c r="I38" s="397"/>
    </row>
    <row r="39" spans="2:9" s="387" customFormat="1" ht="34.5" customHeight="1">
      <c r="B39" s="378" t="s">
        <v>335</v>
      </c>
      <c r="C39" s="29" t="s">
        <v>336</v>
      </c>
      <c r="D39" s="405" t="s">
        <v>674</v>
      </c>
      <c r="E39" s="390"/>
      <c r="F39" s="390"/>
      <c r="G39" s="390"/>
      <c r="H39" s="393"/>
      <c r="I39" s="397"/>
    </row>
    <row r="40" spans="2:9" s="387" customFormat="1" ht="34.5" customHeight="1">
      <c r="B40" s="378" t="s">
        <v>335</v>
      </c>
      <c r="C40" s="29" t="s">
        <v>337</v>
      </c>
      <c r="D40" s="405" t="s">
        <v>675</v>
      </c>
      <c r="E40" s="390"/>
      <c r="F40" s="390"/>
      <c r="G40" s="390"/>
      <c r="H40" s="393"/>
      <c r="I40" s="397"/>
    </row>
    <row r="41" spans="2:9" s="387" customFormat="1" ht="34.5" customHeight="1">
      <c r="B41" s="378" t="s">
        <v>338</v>
      </c>
      <c r="C41" s="29" t="s">
        <v>339</v>
      </c>
      <c r="D41" s="405" t="s">
        <v>676</v>
      </c>
      <c r="E41" s="390"/>
      <c r="F41" s="390"/>
      <c r="G41" s="390"/>
      <c r="H41" s="393"/>
      <c r="I41" s="397"/>
    </row>
    <row r="42" spans="2:9" s="387" customFormat="1" ht="34.5" customHeight="1">
      <c r="B42" s="378" t="s">
        <v>340</v>
      </c>
      <c r="C42" s="29" t="s">
        <v>341</v>
      </c>
      <c r="D42" s="405" t="s">
        <v>677</v>
      </c>
      <c r="E42" s="390"/>
      <c r="F42" s="390"/>
      <c r="G42" s="390"/>
      <c r="H42" s="393"/>
      <c r="I42" s="397"/>
    </row>
    <row r="43" spans="2:9" s="387" customFormat="1" ht="34.5" customHeight="1">
      <c r="B43" s="380">
        <v>5</v>
      </c>
      <c r="C43" s="28" t="s">
        <v>342</v>
      </c>
      <c r="D43" s="405" t="s">
        <v>678</v>
      </c>
      <c r="E43" s="390"/>
      <c r="F43" s="390"/>
      <c r="G43" s="390"/>
      <c r="H43" s="393"/>
      <c r="I43" s="397"/>
    </row>
    <row r="44" spans="2:9" s="387" customFormat="1" ht="34.5" customHeight="1">
      <c r="B44" s="378" t="s">
        <v>343</v>
      </c>
      <c r="C44" s="29" t="s">
        <v>344</v>
      </c>
      <c r="D44" s="405" t="s">
        <v>679</v>
      </c>
      <c r="E44" s="390"/>
      <c r="F44" s="390"/>
      <c r="G44" s="390"/>
      <c r="H44" s="393"/>
      <c r="I44" s="397"/>
    </row>
    <row r="45" spans="2:9" s="387" customFormat="1" ht="34.5" customHeight="1">
      <c r="B45" s="378" t="s">
        <v>345</v>
      </c>
      <c r="C45" s="29" t="s">
        <v>346</v>
      </c>
      <c r="D45" s="405" t="s">
        <v>680</v>
      </c>
      <c r="E45" s="390"/>
      <c r="F45" s="390"/>
      <c r="G45" s="390"/>
      <c r="H45" s="393"/>
      <c r="I45" s="397"/>
    </row>
    <row r="46" spans="2:9" s="387" customFormat="1" ht="34.5" customHeight="1">
      <c r="B46" s="378" t="s">
        <v>347</v>
      </c>
      <c r="C46" s="29" t="s">
        <v>348</v>
      </c>
      <c r="D46" s="405" t="s">
        <v>681</v>
      </c>
      <c r="E46" s="390"/>
      <c r="F46" s="390"/>
      <c r="G46" s="390"/>
      <c r="H46" s="393"/>
      <c r="I46" s="397"/>
    </row>
    <row r="47" spans="2:9" s="387" customFormat="1" ht="34.5" customHeight="1">
      <c r="B47" s="378" t="s">
        <v>618</v>
      </c>
      <c r="C47" s="29" t="s">
        <v>349</v>
      </c>
      <c r="D47" s="405" t="s">
        <v>682</v>
      </c>
      <c r="E47" s="390"/>
      <c r="F47" s="390"/>
      <c r="G47" s="390"/>
      <c r="H47" s="393"/>
      <c r="I47" s="397"/>
    </row>
    <row r="48" spans="2:9" s="387" customFormat="1" ht="34.5" customHeight="1">
      <c r="B48" s="378" t="s">
        <v>350</v>
      </c>
      <c r="C48" s="29" t="s">
        <v>351</v>
      </c>
      <c r="D48" s="405" t="s">
        <v>683</v>
      </c>
      <c r="E48" s="390"/>
      <c r="F48" s="390"/>
      <c r="G48" s="390"/>
      <c r="H48" s="393"/>
      <c r="I48" s="397"/>
    </row>
    <row r="49" spans="2:9" s="387" customFormat="1" ht="34.5" customHeight="1">
      <c r="B49" s="378" t="s">
        <v>352</v>
      </c>
      <c r="C49" s="29" t="s">
        <v>353</v>
      </c>
      <c r="D49" s="405" t="s">
        <v>684</v>
      </c>
      <c r="E49" s="390"/>
      <c r="F49" s="390"/>
      <c r="G49" s="390"/>
      <c r="H49" s="393"/>
      <c r="I49" s="397"/>
    </row>
    <row r="50" spans="2:9" s="387" customFormat="1" ht="34.5" customHeight="1">
      <c r="B50" s="378" t="s">
        <v>354</v>
      </c>
      <c r="C50" s="29" t="s">
        <v>355</v>
      </c>
      <c r="D50" s="405" t="s">
        <v>685</v>
      </c>
      <c r="E50" s="390"/>
      <c r="F50" s="390"/>
      <c r="G50" s="390"/>
      <c r="H50" s="393"/>
      <c r="I50" s="397"/>
    </row>
    <row r="51" spans="2:9" s="387" customFormat="1" ht="34.5" customHeight="1">
      <c r="B51" s="380">
        <v>288</v>
      </c>
      <c r="C51" s="28" t="s">
        <v>151</v>
      </c>
      <c r="D51" s="405" t="s">
        <v>686</v>
      </c>
      <c r="E51" s="390"/>
      <c r="F51" s="390"/>
      <c r="G51" s="390"/>
      <c r="H51" s="393"/>
      <c r="I51" s="397"/>
    </row>
    <row r="52" spans="2:9" s="387" customFormat="1" ht="34.5" customHeight="1">
      <c r="B52" s="380"/>
      <c r="C52" s="28" t="s">
        <v>356</v>
      </c>
      <c r="D52" s="405" t="s">
        <v>687</v>
      </c>
      <c r="E52" s="390">
        <f>E53+E60+E69+E77+E79</f>
        <v>37600</v>
      </c>
      <c r="F52" s="390">
        <f>F53+F60+F69+F77+F79</f>
        <v>39745</v>
      </c>
      <c r="G52" s="390">
        <f>G53+G60+G69+G77+G79</f>
        <v>39750</v>
      </c>
      <c r="H52" s="393">
        <f>H53+H60+H69+H77+H78+H79</f>
        <v>42784</v>
      </c>
      <c r="I52" s="397"/>
    </row>
    <row r="53" spans="2:9" s="387" customFormat="1" ht="34.5" customHeight="1">
      <c r="B53" s="380" t="s">
        <v>152</v>
      </c>
      <c r="C53" s="28" t="s">
        <v>357</v>
      </c>
      <c r="D53" s="405" t="s">
        <v>688</v>
      </c>
      <c r="E53" s="390">
        <f>E54</f>
        <v>2100</v>
      </c>
      <c r="F53" s="390">
        <f>F54</f>
        <v>2200</v>
      </c>
      <c r="G53" s="390">
        <f>G54</f>
        <v>1750</v>
      </c>
      <c r="H53" s="393">
        <f>2000</f>
        <v>2000</v>
      </c>
      <c r="I53" s="397"/>
    </row>
    <row r="54" spans="2:9" s="387" customFormat="1" ht="34.5" customHeight="1">
      <c r="B54" s="378">
        <v>10</v>
      </c>
      <c r="C54" s="29" t="s">
        <v>358</v>
      </c>
      <c r="D54" s="405" t="s">
        <v>689</v>
      </c>
      <c r="E54" s="390">
        <v>2100</v>
      </c>
      <c r="F54" s="390">
        <v>2200</v>
      </c>
      <c r="G54" s="390">
        <v>1750</v>
      </c>
      <c r="H54" s="393">
        <v>2000</v>
      </c>
      <c r="I54" s="397"/>
    </row>
    <row r="55" spans="2:9" s="387" customFormat="1" ht="34.5" customHeight="1">
      <c r="B55" s="378">
        <v>11</v>
      </c>
      <c r="C55" s="29" t="s">
        <v>153</v>
      </c>
      <c r="D55" s="405" t="s">
        <v>690</v>
      </c>
      <c r="E55" s="390"/>
      <c r="F55" s="390"/>
      <c r="G55" s="390"/>
      <c r="H55" s="393"/>
      <c r="I55" s="397"/>
    </row>
    <row r="56" spans="2:9" s="387" customFormat="1" ht="34.5" customHeight="1">
      <c r="B56" s="378">
        <v>12</v>
      </c>
      <c r="C56" s="29" t="s">
        <v>154</v>
      </c>
      <c r="D56" s="405" t="s">
        <v>691</v>
      </c>
      <c r="E56" s="390"/>
      <c r="F56" s="390"/>
      <c r="G56" s="390"/>
      <c r="H56" s="393"/>
      <c r="I56" s="397"/>
    </row>
    <row r="57" spans="2:9" s="387" customFormat="1" ht="34.5" customHeight="1">
      <c r="B57" s="378">
        <v>13</v>
      </c>
      <c r="C57" s="29" t="s">
        <v>156</v>
      </c>
      <c r="D57" s="405" t="s">
        <v>692</v>
      </c>
      <c r="E57" s="390"/>
      <c r="F57" s="390"/>
      <c r="G57" s="390"/>
      <c r="H57" s="393"/>
      <c r="I57" s="397"/>
    </row>
    <row r="58" spans="2:9" s="387" customFormat="1" ht="34.5" customHeight="1">
      <c r="B58" s="378">
        <v>14</v>
      </c>
      <c r="C58" s="29" t="s">
        <v>359</v>
      </c>
      <c r="D58" s="405" t="s">
        <v>693</v>
      </c>
      <c r="E58" s="390"/>
      <c r="F58" s="390"/>
      <c r="G58" s="390"/>
      <c r="H58" s="393"/>
      <c r="I58" s="397"/>
    </row>
    <row r="59" spans="2:9" s="387" customFormat="1" ht="34.5" customHeight="1">
      <c r="B59" s="378">
        <v>15</v>
      </c>
      <c r="C59" s="27" t="s">
        <v>158</v>
      </c>
      <c r="D59" s="405" t="s">
        <v>694</v>
      </c>
      <c r="E59" s="390"/>
      <c r="F59" s="390"/>
      <c r="G59" s="390"/>
      <c r="H59" s="393"/>
      <c r="I59" s="397"/>
    </row>
    <row r="60" spans="2:9" s="387" customFormat="1" ht="34.5" customHeight="1">
      <c r="B60" s="380"/>
      <c r="C60" s="28" t="s">
        <v>360</v>
      </c>
      <c r="D60" s="405" t="s">
        <v>695</v>
      </c>
      <c r="E60" s="390">
        <f>E65</f>
        <v>29000</v>
      </c>
      <c r="F60" s="390">
        <f>F65:G65</f>
        <v>29500</v>
      </c>
      <c r="G60" s="390">
        <v>30000</v>
      </c>
      <c r="H60" s="393">
        <f>H65</f>
        <v>32400</v>
      </c>
      <c r="I60" s="397"/>
    </row>
    <row r="61" spans="2:9" s="388" customFormat="1" ht="34.5" customHeight="1">
      <c r="B61" s="378" t="s">
        <v>361</v>
      </c>
      <c r="C61" s="29" t="s">
        <v>362</v>
      </c>
      <c r="D61" s="405" t="s">
        <v>696</v>
      </c>
      <c r="E61" s="329"/>
      <c r="F61" s="329"/>
      <c r="G61" s="329"/>
      <c r="H61" s="394"/>
      <c r="I61" s="398"/>
    </row>
    <row r="62" spans="2:9" s="388" customFormat="1" ht="34.5" customHeight="1">
      <c r="B62" s="378" t="s">
        <v>363</v>
      </c>
      <c r="C62" s="29" t="s">
        <v>364</v>
      </c>
      <c r="D62" s="405" t="s">
        <v>697</v>
      </c>
      <c r="E62" s="329"/>
      <c r="F62" s="329"/>
      <c r="G62" s="329"/>
      <c r="H62" s="394"/>
      <c r="I62" s="398"/>
    </row>
    <row r="63" spans="2:9" s="387" customFormat="1" ht="34.5" customHeight="1">
      <c r="B63" s="378" t="s">
        <v>365</v>
      </c>
      <c r="C63" s="29" t="s">
        <v>366</v>
      </c>
      <c r="D63" s="405" t="s">
        <v>698</v>
      </c>
      <c r="E63" s="390"/>
      <c r="F63" s="390"/>
      <c r="G63" s="390"/>
      <c r="H63" s="393"/>
      <c r="I63" s="397"/>
    </row>
    <row r="64" spans="2:9" s="388" customFormat="1" ht="34.5" customHeight="1">
      <c r="B64" s="378" t="s">
        <v>367</v>
      </c>
      <c r="C64" s="29" t="s">
        <v>368</v>
      </c>
      <c r="D64" s="405" t="s">
        <v>699</v>
      </c>
      <c r="E64" s="329"/>
      <c r="F64" s="329"/>
      <c r="G64" s="329"/>
      <c r="H64" s="394"/>
      <c r="I64" s="398"/>
    </row>
    <row r="65" spans="2:9" ht="34.5" customHeight="1">
      <c r="B65" s="378" t="s">
        <v>369</v>
      </c>
      <c r="C65" s="29" t="s">
        <v>370</v>
      </c>
      <c r="D65" s="405" t="s">
        <v>700</v>
      </c>
      <c r="E65" s="7">
        <v>29000</v>
      </c>
      <c r="F65" s="7">
        <v>29500</v>
      </c>
      <c r="G65" s="7">
        <v>30000</v>
      </c>
      <c r="H65" s="395">
        <v>32400</v>
      </c>
      <c r="I65" s="399"/>
    </row>
    <row r="66" spans="2:9" ht="34.5" customHeight="1">
      <c r="B66" s="378" t="s">
        <v>371</v>
      </c>
      <c r="C66" s="29" t="s">
        <v>372</v>
      </c>
      <c r="D66" s="405" t="s">
        <v>701</v>
      </c>
      <c r="E66" s="7"/>
      <c r="F66" s="7"/>
      <c r="G66" s="7"/>
      <c r="H66" s="395"/>
      <c r="I66" s="399"/>
    </row>
    <row r="67" spans="2:9" ht="34.5" customHeight="1">
      <c r="B67" s="378" t="s">
        <v>373</v>
      </c>
      <c r="C67" s="29" t="s">
        <v>374</v>
      </c>
      <c r="D67" s="405" t="s">
        <v>702</v>
      </c>
      <c r="E67" s="7"/>
      <c r="F67" s="7"/>
      <c r="G67" s="7"/>
      <c r="H67" s="395"/>
      <c r="I67" s="399"/>
    </row>
    <row r="68" spans="2:9" ht="34.5" customHeight="1">
      <c r="B68" s="380">
        <v>21</v>
      </c>
      <c r="C68" s="28" t="s">
        <v>375</v>
      </c>
      <c r="D68" s="405" t="s">
        <v>703</v>
      </c>
      <c r="E68" s="7"/>
      <c r="F68" s="7"/>
      <c r="G68" s="7"/>
      <c r="H68" s="395"/>
      <c r="I68" s="399"/>
    </row>
    <row r="69" spans="2:9" ht="34.5" customHeight="1">
      <c r="B69" s="380">
        <v>22</v>
      </c>
      <c r="C69" s="28" t="s">
        <v>376</v>
      </c>
      <c r="D69" s="405" t="s">
        <v>704</v>
      </c>
      <c r="E69" s="7">
        <v>800</v>
      </c>
      <c r="F69" s="7">
        <v>850</v>
      </c>
      <c r="G69" s="7">
        <v>900</v>
      </c>
      <c r="H69" s="395">
        <v>884</v>
      </c>
      <c r="I69" s="399"/>
    </row>
    <row r="70" spans="2:9" ht="34.5" customHeight="1">
      <c r="B70" s="380">
        <v>236</v>
      </c>
      <c r="C70" s="28" t="s">
        <v>377</v>
      </c>
      <c r="D70" s="405" t="s">
        <v>705</v>
      </c>
      <c r="E70" s="7"/>
      <c r="F70" s="7"/>
      <c r="G70" s="7"/>
      <c r="H70" s="395"/>
      <c r="I70" s="399"/>
    </row>
    <row r="71" spans="2:9" ht="34.5" customHeight="1">
      <c r="B71" s="380" t="s">
        <v>378</v>
      </c>
      <c r="C71" s="28" t="s">
        <v>379</v>
      </c>
      <c r="D71" s="405" t="s">
        <v>706</v>
      </c>
      <c r="E71" s="7"/>
      <c r="F71" s="7"/>
      <c r="G71" s="7"/>
      <c r="H71" s="395"/>
      <c r="I71" s="399"/>
    </row>
    <row r="72" spans="2:9" ht="34.5" customHeight="1">
      <c r="B72" s="378" t="s">
        <v>380</v>
      </c>
      <c r="C72" s="29" t="s">
        <v>381</v>
      </c>
      <c r="D72" s="405" t="s">
        <v>707</v>
      </c>
      <c r="E72" s="7"/>
      <c r="F72" s="7"/>
      <c r="G72" s="7"/>
      <c r="H72" s="395"/>
      <c r="I72" s="399"/>
    </row>
    <row r="73" spans="2:9" ht="34.5" customHeight="1">
      <c r="B73" s="378" t="s">
        <v>382</v>
      </c>
      <c r="C73" s="29" t="s">
        <v>383</v>
      </c>
      <c r="D73" s="405" t="s">
        <v>708</v>
      </c>
      <c r="E73" s="7"/>
      <c r="F73" s="7"/>
      <c r="G73" s="7"/>
      <c r="H73" s="395"/>
      <c r="I73" s="399"/>
    </row>
    <row r="74" spans="2:9" ht="34.5" customHeight="1">
      <c r="B74" s="378" t="s">
        <v>384</v>
      </c>
      <c r="C74" s="29" t="s">
        <v>385</v>
      </c>
      <c r="D74" s="405" t="s">
        <v>709</v>
      </c>
      <c r="E74" s="7"/>
      <c r="F74" s="7"/>
      <c r="G74" s="7"/>
      <c r="H74" s="395"/>
      <c r="I74" s="399"/>
    </row>
    <row r="75" spans="2:9" ht="34.5" customHeight="1">
      <c r="B75" s="378" t="s">
        <v>386</v>
      </c>
      <c r="C75" s="29" t="s">
        <v>387</v>
      </c>
      <c r="D75" s="405" t="s">
        <v>710</v>
      </c>
      <c r="E75" s="7"/>
      <c r="F75" s="7"/>
      <c r="G75" s="7"/>
      <c r="H75" s="395"/>
      <c r="I75" s="399"/>
    </row>
    <row r="76" spans="2:9" ht="34.5" customHeight="1">
      <c r="B76" s="378" t="s">
        <v>388</v>
      </c>
      <c r="C76" s="29" t="s">
        <v>389</v>
      </c>
      <c r="D76" s="405" t="s">
        <v>711</v>
      </c>
      <c r="E76" s="7"/>
      <c r="F76" s="7"/>
      <c r="G76" s="7"/>
      <c r="H76" s="395"/>
      <c r="I76" s="399"/>
    </row>
    <row r="77" spans="2:9" ht="34.5" customHeight="1">
      <c r="B77" s="380">
        <v>24</v>
      </c>
      <c r="C77" s="28" t="s">
        <v>390</v>
      </c>
      <c r="D77" s="405" t="s">
        <v>712</v>
      </c>
      <c r="E77" s="7">
        <v>5000</v>
      </c>
      <c r="F77" s="7">
        <v>6500</v>
      </c>
      <c r="G77" s="7">
        <v>6000</v>
      </c>
      <c r="H77" s="395">
        <v>5500</v>
      </c>
      <c r="I77" s="399"/>
    </row>
    <row r="78" spans="2:9" ht="34.5" customHeight="1">
      <c r="B78" s="380">
        <v>27</v>
      </c>
      <c r="C78" s="28" t="s">
        <v>391</v>
      </c>
      <c r="D78" s="405" t="s">
        <v>713</v>
      </c>
      <c r="E78" s="7"/>
      <c r="F78" s="7"/>
      <c r="G78" s="7"/>
      <c r="H78" s="395">
        <v>900</v>
      </c>
      <c r="I78" s="399"/>
    </row>
    <row r="79" spans="2:9" ht="34.5" customHeight="1">
      <c r="B79" s="380" t="s">
        <v>392</v>
      </c>
      <c r="C79" s="28" t="s">
        <v>393</v>
      </c>
      <c r="D79" s="405" t="s">
        <v>714</v>
      </c>
      <c r="E79" s="7">
        <v>700</v>
      </c>
      <c r="F79" s="7">
        <v>695</v>
      </c>
      <c r="G79" s="7">
        <v>1100</v>
      </c>
      <c r="H79" s="395">
        <v>1100</v>
      </c>
      <c r="I79" s="399"/>
    </row>
    <row r="80" spans="2:9" ht="34.5" customHeight="1">
      <c r="B80" s="380"/>
      <c r="C80" s="28" t="s">
        <v>394</v>
      </c>
      <c r="D80" s="405" t="s">
        <v>715</v>
      </c>
      <c r="E80" s="7">
        <f>E11+E51+E52</f>
        <v>96506</v>
      </c>
      <c r="F80" s="7">
        <f>F11+F51+F52</f>
        <v>97337</v>
      </c>
      <c r="G80" s="7">
        <f>G11+G51+G52</f>
        <v>96039</v>
      </c>
      <c r="H80" s="395">
        <f>H11+H52+H51</f>
        <v>98677</v>
      </c>
      <c r="I80" s="399"/>
    </row>
    <row r="81" spans="2:9" ht="34.5" customHeight="1">
      <c r="B81" s="380">
        <v>88</v>
      </c>
      <c r="C81" s="28" t="s">
        <v>162</v>
      </c>
      <c r="D81" s="405" t="s">
        <v>716</v>
      </c>
      <c r="E81" s="7">
        <v>14012</v>
      </c>
      <c r="F81" s="7">
        <v>14012</v>
      </c>
      <c r="G81" s="7">
        <v>14012</v>
      </c>
      <c r="H81" s="395">
        <v>14012</v>
      </c>
      <c r="I81" s="399"/>
    </row>
    <row r="82" spans="2:9" ht="34.5" customHeight="1">
      <c r="B82" s="380"/>
      <c r="C82" s="28" t="s">
        <v>42</v>
      </c>
      <c r="D82" s="406"/>
      <c r="E82" s="7"/>
      <c r="F82" s="7"/>
      <c r="G82" s="7"/>
      <c r="H82" s="395"/>
      <c r="I82" s="399"/>
    </row>
    <row r="83" spans="2:9" ht="34.5" customHeight="1">
      <c r="B83" s="380"/>
      <c r="C83" s="28" t="s">
        <v>395</v>
      </c>
      <c r="D83" s="405" t="s">
        <v>396</v>
      </c>
      <c r="E83" s="7">
        <f>E84+E95+E99</f>
        <v>66118</v>
      </c>
      <c r="F83" s="7">
        <f>F84+F95+F99-F103</f>
        <v>66147</v>
      </c>
      <c r="G83" s="7">
        <f>G84+G95+G99-G103</f>
        <v>66059</v>
      </c>
      <c r="H83" s="395">
        <f>H84+H95+H99</f>
        <v>69223</v>
      </c>
      <c r="I83" s="399"/>
    </row>
    <row r="84" spans="2:9" ht="34.5" customHeight="1">
      <c r="B84" s="380">
        <v>30</v>
      </c>
      <c r="C84" s="28" t="s">
        <v>397</v>
      </c>
      <c r="D84" s="405" t="s">
        <v>398</v>
      </c>
      <c r="E84" s="7">
        <f>E88</f>
        <v>17263</v>
      </c>
      <c r="F84" s="7">
        <f>F88</f>
        <v>17263</v>
      </c>
      <c r="G84" s="7">
        <f>G88</f>
        <v>17263</v>
      </c>
      <c r="H84" s="395">
        <f>H88</f>
        <v>17263</v>
      </c>
      <c r="I84" s="399"/>
    </row>
    <row r="85" spans="2:9" ht="34.5" customHeight="1">
      <c r="B85" s="378">
        <v>300</v>
      </c>
      <c r="C85" s="29" t="s">
        <v>163</v>
      </c>
      <c r="D85" s="405" t="s">
        <v>399</v>
      </c>
      <c r="E85" s="7"/>
      <c r="F85" s="7"/>
      <c r="G85" s="7"/>
      <c r="H85" s="395"/>
      <c r="I85" s="399"/>
    </row>
    <row r="86" spans="2:9" ht="34.5" customHeight="1">
      <c r="B86" s="378">
        <v>301</v>
      </c>
      <c r="C86" s="29" t="s">
        <v>400</v>
      </c>
      <c r="D86" s="405" t="s">
        <v>401</v>
      </c>
      <c r="E86" s="7"/>
      <c r="F86" s="7"/>
      <c r="G86" s="7"/>
      <c r="H86" s="395"/>
      <c r="I86" s="399"/>
    </row>
    <row r="87" spans="2:9" ht="34.5" customHeight="1">
      <c r="B87" s="378">
        <v>302</v>
      </c>
      <c r="C87" s="29" t="s">
        <v>164</v>
      </c>
      <c r="D87" s="405" t="s">
        <v>402</v>
      </c>
      <c r="E87" s="7"/>
      <c r="F87" s="7"/>
      <c r="G87" s="7"/>
      <c r="H87" s="395"/>
      <c r="I87" s="399"/>
    </row>
    <row r="88" spans="2:9" ht="34.5" customHeight="1">
      <c r="B88" s="378">
        <v>303</v>
      </c>
      <c r="C88" s="29" t="s">
        <v>165</v>
      </c>
      <c r="D88" s="405" t="s">
        <v>403</v>
      </c>
      <c r="E88" s="7">
        <v>17263</v>
      </c>
      <c r="F88" s="7">
        <v>17263</v>
      </c>
      <c r="G88" s="7">
        <v>17263</v>
      </c>
      <c r="H88" s="395">
        <v>17263</v>
      </c>
      <c r="I88" s="399"/>
    </row>
    <row r="89" spans="2:9" ht="34.5" customHeight="1">
      <c r="B89" s="378">
        <v>304</v>
      </c>
      <c r="C89" s="29" t="s">
        <v>166</v>
      </c>
      <c r="D89" s="405" t="s">
        <v>404</v>
      </c>
      <c r="E89" s="7"/>
      <c r="F89" s="7"/>
      <c r="G89" s="7"/>
      <c r="H89" s="395"/>
      <c r="I89" s="399"/>
    </row>
    <row r="90" spans="2:9" ht="34.5" customHeight="1">
      <c r="B90" s="378">
        <v>305</v>
      </c>
      <c r="C90" s="29" t="s">
        <v>167</v>
      </c>
      <c r="D90" s="405" t="s">
        <v>405</v>
      </c>
      <c r="E90" s="7"/>
      <c r="F90" s="7"/>
      <c r="G90" s="7"/>
      <c r="H90" s="395"/>
      <c r="I90" s="399"/>
    </row>
    <row r="91" spans="2:9" ht="34.5" customHeight="1">
      <c r="B91" s="378">
        <v>306</v>
      </c>
      <c r="C91" s="29" t="s">
        <v>168</v>
      </c>
      <c r="D91" s="405" t="s">
        <v>406</v>
      </c>
      <c r="E91" s="7"/>
      <c r="F91" s="7"/>
      <c r="G91" s="7"/>
      <c r="H91" s="395"/>
      <c r="I91" s="399"/>
    </row>
    <row r="92" spans="2:9" ht="34.5" customHeight="1">
      <c r="B92" s="378">
        <v>309</v>
      </c>
      <c r="C92" s="29" t="s">
        <v>169</v>
      </c>
      <c r="D92" s="405" t="s">
        <v>407</v>
      </c>
      <c r="E92" s="7"/>
      <c r="F92" s="7"/>
      <c r="G92" s="7"/>
      <c r="H92" s="395"/>
      <c r="I92" s="399"/>
    </row>
    <row r="93" spans="2:9" ht="34.5" customHeight="1">
      <c r="B93" s="380">
        <v>31</v>
      </c>
      <c r="C93" s="28" t="s">
        <v>408</v>
      </c>
      <c r="D93" s="405" t="s">
        <v>409</v>
      </c>
      <c r="E93" s="7"/>
      <c r="F93" s="7"/>
      <c r="G93" s="7"/>
      <c r="H93" s="395"/>
      <c r="I93" s="399"/>
    </row>
    <row r="94" spans="2:9" ht="34.5" customHeight="1">
      <c r="B94" s="380" t="s">
        <v>410</v>
      </c>
      <c r="C94" s="28" t="s">
        <v>411</v>
      </c>
      <c r="D94" s="405" t="s">
        <v>412</v>
      </c>
      <c r="E94" s="7"/>
      <c r="F94" s="7"/>
      <c r="G94" s="7"/>
      <c r="H94" s="395"/>
      <c r="I94" s="399"/>
    </row>
    <row r="95" spans="2:9" ht="34.5" customHeight="1">
      <c r="B95" s="380">
        <v>32</v>
      </c>
      <c r="C95" s="28" t="s">
        <v>170</v>
      </c>
      <c r="D95" s="405" t="s">
        <v>413</v>
      </c>
      <c r="E95" s="7">
        <v>12103</v>
      </c>
      <c r="F95" s="7">
        <v>12103</v>
      </c>
      <c r="G95" s="7">
        <v>12103</v>
      </c>
      <c r="H95" s="395">
        <v>12103</v>
      </c>
      <c r="I95" s="399"/>
    </row>
    <row r="96" spans="2:9" ht="57.75" customHeight="1">
      <c r="B96" s="380">
        <v>330</v>
      </c>
      <c r="C96" s="28" t="s">
        <v>414</v>
      </c>
      <c r="D96" s="405" t="s">
        <v>415</v>
      </c>
      <c r="E96" s="7"/>
      <c r="F96" s="7"/>
      <c r="G96" s="7"/>
      <c r="H96" s="395"/>
      <c r="I96" s="399"/>
    </row>
    <row r="97" spans="2:9" ht="63" customHeight="1">
      <c r="B97" s="380" t="s">
        <v>171</v>
      </c>
      <c r="C97" s="28" t="s">
        <v>416</v>
      </c>
      <c r="D97" s="405" t="s">
        <v>417</v>
      </c>
      <c r="E97" s="7"/>
      <c r="F97" s="7"/>
      <c r="G97" s="7"/>
      <c r="H97" s="395"/>
      <c r="I97" s="399"/>
    </row>
    <row r="98" spans="2:9" ht="62.25" customHeight="1">
      <c r="B98" s="380" t="s">
        <v>171</v>
      </c>
      <c r="C98" s="28" t="s">
        <v>418</v>
      </c>
      <c r="D98" s="405" t="s">
        <v>419</v>
      </c>
      <c r="E98" s="7"/>
      <c r="F98" s="7"/>
      <c r="G98" s="7"/>
      <c r="H98" s="395"/>
      <c r="I98" s="399"/>
    </row>
    <row r="99" spans="2:9" ht="34.5" customHeight="1">
      <c r="B99" s="380">
        <v>34</v>
      </c>
      <c r="C99" s="28" t="s">
        <v>420</v>
      </c>
      <c r="D99" s="405" t="s">
        <v>421</v>
      </c>
      <c r="E99" s="7">
        <f>E100+E101</f>
        <v>36752</v>
      </c>
      <c r="F99" s="7">
        <f>F100+F101</f>
        <v>36781</v>
      </c>
      <c r="G99" s="7">
        <f>G100+G101</f>
        <v>36693</v>
      </c>
      <c r="H99" s="395">
        <f>H100+H101</f>
        <v>39857</v>
      </c>
      <c r="I99" s="399"/>
    </row>
    <row r="100" spans="2:9" ht="34.5" customHeight="1">
      <c r="B100" s="378">
        <v>340</v>
      </c>
      <c r="C100" s="29" t="s">
        <v>422</v>
      </c>
      <c r="D100" s="405" t="s">
        <v>423</v>
      </c>
      <c r="E100" s="7">
        <v>36681</v>
      </c>
      <c r="F100" s="7">
        <v>36681</v>
      </c>
      <c r="G100" s="7">
        <v>36681</v>
      </c>
      <c r="H100" s="395">
        <v>36681</v>
      </c>
      <c r="I100" s="399"/>
    </row>
    <row r="101" spans="2:9" ht="34.5" customHeight="1">
      <c r="B101" s="378">
        <v>341</v>
      </c>
      <c r="C101" s="29" t="s">
        <v>424</v>
      </c>
      <c r="D101" s="405" t="s">
        <v>425</v>
      </c>
      <c r="E101" s="7">
        <v>71</v>
      </c>
      <c r="F101" s="7">
        <v>100</v>
      </c>
      <c r="G101" s="7">
        <v>12</v>
      </c>
      <c r="H101" s="395">
        <v>3176</v>
      </c>
      <c r="I101" s="399"/>
    </row>
    <row r="102" spans="2:9" ht="34.5" customHeight="1">
      <c r="B102" s="380"/>
      <c r="C102" s="28" t="s">
        <v>426</v>
      </c>
      <c r="D102" s="405" t="s">
        <v>427</v>
      </c>
      <c r="E102" s="7"/>
      <c r="F102" s="7"/>
      <c r="G102" s="7"/>
      <c r="H102" s="395"/>
      <c r="I102" s="399"/>
    </row>
    <row r="103" spans="2:9" ht="34.5" customHeight="1">
      <c r="B103" s="380">
        <v>35</v>
      </c>
      <c r="C103" s="28" t="s">
        <v>428</v>
      </c>
      <c r="D103" s="405" t="s">
        <v>429</v>
      </c>
      <c r="E103" s="7"/>
      <c r="F103" s="7"/>
      <c r="G103" s="7"/>
      <c r="H103" s="395"/>
      <c r="I103" s="399"/>
    </row>
    <row r="104" spans="2:9" ht="34.5" customHeight="1">
      <c r="B104" s="378">
        <v>350</v>
      </c>
      <c r="C104" s="29" t="s">
        <v>430</v>
      </c>
      <c r="D104" s="405" t="s">
        <v>431</v>
      </c>
      <c r="E104" s="7"/>
      <c r="F104" s="7"/>
      <c r="G104" s="7"/>
      <c r="H104" s="395"/>
      <c r="I104" s="399"/>
    </row>
    <row r="105" spans="2:9" ht="34.5" customHeight="1">
      <c r="B105" s="378">
        <v>351</v>
      </c>
      <c r="C105" s="29" t="s">
        <v>432</v>
      </c>
      <c r="D105" s="405" t="s">
        <v>433</v>
      </c>
      <c r="E105" s="7"/>
      <c r="F105" s="7"/>
      <c r="G105" s="7"/>
      <c r="H105" s="395"/>
      <c r="I105" s="399"/>
    </row>
    <row r="106" spans="2:9" ht="34.5" customHeight="1">
      <c r="B106" s="380"/>
      <c r="C106" s="28" t="s">
        <v>434</v>
      </c>
      <c r="D106" s="405" t="s">
        <v>435</v>
      </c>
      <c r="E106" s="7">
        <f>E107+E114</f>
        <v>5116</v>
      </c>
      <c r="F106" s="7">
        <f>F107+F114</f>
        <v>5116</v>
      </c>
      <c r="G106" s="7">
        <f>G107+G114</f>
        <v>5116</v>
      </c>
      <c r="H106" s="395">
        <f>H107+H114</f>
        <v>5500</v>
      </c>
      <c r="I106" s="399"/>
    </row>
    <row r="107" spans="2:9" ht="34.5" customHeight="1">
      <c r="B107" s="380">
        <v>40</v>
      </c>
      <c r="C107" s="28" t="s">
        <v>436</v>
      </c>
      <c r="D107" s="405" t="s">
        <v>437</v>
      </c>
      <c r="E107" s="7">
        <f>E111</f>
        <v>5116</v>
      </c>
      <c r="F107" s="7">
        <f>F111</f>
        <v>5116</v>
      </c>
      <c r="G107" s="7">
        <f>G111</f>
        <v>5116</v>
      </c>
      <c r="H107" s="395">
        <f>H111</f>
        <v>5500</v>
      </c>
      <c r="I107" s="399"/>
    </row>
    <row r="108" spans="2:9" ht="34.5" customHeight="1">
      <c r="B108" s="378">
        <v>400</v>
      </c>
      <c r="C108" s="29" t="s">
        <v>172</v>
      </c>
      <c r="D108" s="405" t="s">
        <v>438</v>
      </c>
      <c r="E108" s="7"/>
      <c r="F108" s="7"/>
      <c r="G108" s="7"/>
      <c r="H108" s="395"/>
      <c r="I108" s="399"/>
    </row>
    <row r="109" spans="2:9" ht="34.5" customHeight="1">
      <c r="B109" s="378">
        <v>401</v>
      </c>
      <c r="C109" s="29" t="s">
        <v>439</v>
      </c>
      <c r="D109" s="405" t="s">
        <v>440</v>
      </c>
      <c r="E109" s="7"/>
      <c r="F109" s="7"/>
      <c r="G109" s="7"/>
      <c r="H109" s="395"/>
      <c r="I109" s="399"/>
    </row>
    <row r="110" spans="2:9" ht="34.5" customHeight="1">
      <c r="B110" s="378">
        <v>403</v>
      </c>
      <c r="C110" s="29" t="s">
        <v>173</v>
      </c>
      <c r="D110" s="405" t="s">
        <v>441</v>
      </c>
      <c r="E110" s="7"/>
      <c r="F110" s="7"/>
      <c r="G110" s="7"/>
      <c r="H110" s="395"/>
      <c r="I110" s="399"/>
    </row>
    <row r="111" spans="2:9" ht="34.5" customHeight="1">
      <c r="B111" s="378">
        <v>404</v>
      </c>
      <c r="C111" s="29" t="s">
        <v>174</v>
      </c>
      <c r="D111" s="405" t="s">
        <v>442</v>
      </c>
      <c r="E111" s="7">
        <v>5116</v>
      </c>
      <c r="F111" s="7">
        <v>5116</v>
      </c>
      <c r="G111" s="7">
        <v>5116</v>
      </c>
      <c r="H111" s="395">
        <v>5500</v>
      </c>
      <c r="I111" s="399"/>
    </row>
    <row r="112" spans="2:9" ht="34.5" customHeight="1">
      <c r="B112" s="378">
        <v>405</v>
      </c>
      <c r="C112" s="29" t="s">
        <v>443</v>
      </c>
      <c r="D112" s="405" t="s">
        <v>444</v>
      </c>
      <c r="E112" s="7"/>
      <c r="F112" s="7"/>
      <c r="G112" s="7"/>
      <c r="H112" s="395"/>
      <c r="I112" s="399"/>
    </row>
    <row r="113" spans="2:9" ht="34.5" customHeight="1">
      <c r="B113" s="378" t="s">
        <v>175</v>
      </c>
      <c r="C113" s="29" t="s">
        <v>176</v>
      </c>
      <c r="D113" s="405" t="s">
        <v>445</v>
      </c>
      <c r="E113" s="7"/>
      <c r="F113" s="7"/>
      <c r="G113" s="7"/>
      <c r="H113" s="395"/>
      <c r="I113" s="399"/>
    </row>
    <row r="114" spans="2:9" ht="34.5" customHeight="1">
      <c r="B114" s="380">
        <v>41</v>
      </c>
      <c r="C114" s="28" t="s">
        <v>446</v>
      </c>
      <c r="D114" s="405" t="s">
        <v>447</v>
      </c>
      <c r="E114" s="7">
        <f>E119</f>
        <v>0</v>
      </c>
      <c r="F114" s="7">
        <f>F119</f>
        <v>0</v>
      </c>
      <c r="G114" s="7">
        <f>G119</f>
        <v>0</v>
      </c>
      <c r="H114" s="395">
        <f>H119</f>
        <v>0</v>
      </c>
      <c r="I114" s="399"/>
    </row>
    <row r="115" spans="2:9" ht="34.5" customHeight="1">
      <c r="B115" s="378">
        <v>410</v>
      </c>
      <c r="C115" s="29" t="s">
        <v>177</v>
      </c>
      <c r="D115" s="405" t="s">
        <v>448</v>
      </c>
      <c r="E115" s="7"/>
      <c r="F115" s="7"/>
      <c r="G115" s="7"/>
      <c r="H115" s="395"/>
      <c r="I115" s="399"/>
    </row>
    <row r="116" spans="2:9" ht="34.5" customHeight="1">
      <c r="B116" s="378">
        <v>411</v>
      </c>
      <c r="C116" s="29" t="s">
        <v>178</v>
      </c>
      <c r="D116" s="405" t="s">
        <v>449</v>
      </c>
      <c r="E116" s="7"/>
      <c r="F116" s="7"/>
      <c r="G116" s="7"/>
      <c r="H116" s="395"/>
      <c r="I116" s="399"/>
    </row>
    <row r="117" spans="2:9" ht="34.5" customHeight="1">
      <c r="B117" s="378">
        <v>412</v>
      </c>
      <c r="C117" s="29" t="s">
        <v>450</v>
      </c>
      <c r="D117" s="405" t="s">
        <v>451</v>
      </c>
      <c r="E117" s="7"/>
      <c r="F117" s="7"/>
      <c r="G117" s="7"/>
      <c r="H117" s="395"/>
      <c r="I117" s="399"/>
    </row>
    <row r="118" spans="2:9" ht="34.5" customHeight="1">
      <c r="B118" s="378">
        <v>413</v>
      </c>
      <c r="C118" s="29" t="s">
        <v>452</v>
      </c>
      <c r="D118" s="405" t="s">
        <v>453</v>
      </c>
      <c r="E118" s="7"/>
      <c r="F118" s="7"/>
      <c r="G118" s="7"/>
      <c r="H118" s="395"/>
      <c r="I118" s="399"/>
    </row>
    <row r="119" spans="2:9" ht="34.5" customHeight="1">
      <c r="B119" s="378">
        <v>414</v>
      </c>
      <c r="C119" s="29" t="s">
        <v>454</v>
      </c>
      <c r="D119" s="405" t="s">
        <v>455</v>
      </c>
      <c r="E119" s="7"/>
      <c r="F119" s="7"/>
      <c r="G119" s="7"/>
      <c r="H119" s="395"/>
      <c r="I119" s="399"/>
    </row>
    <row r="120" spans="2:9" ht="34.5" customHeight="1">
      <c r="B120" s="378">
        <v>415</v>
      </c>
      <c r="C120" s="29" t="s">
        <v>456</v>
      </c>
      <c r="D120" s="405" t="s">
        <v>457</v>
      </c>
      <c r="E120" s="7"/>
      <c r="F120" s="7"/>
      <c r="G120" s="7"/>
      <c r="H120" s="395"/>
      <c r="I120" s="399"/>
    </row>
    <row r="121" spans="2:9" ht="34.5" customHeight="1">
      <c r="B121" s="378">
        <v>416</v>
      </c>
      <c r="C121" s="29" t="s">
        <v>458</v>
      </c>
      <c r="D121" s="405" t="s">
        <v>459</v>
      </c>
      <c r="E121" s="7"/>
      <c r="F121" s="7"/>
      <c r="G121" s="7"/>
      <c r="H121" s="395"/>
      <c r="I121" s="399"/>
    </row>
    <row r="122" spans="2:9" ht="34.5" customHeight="1">
      <c r="B122" s="378">
        <v>419</v>
      </c>
      <c r="C122" s="29" t="s">
        <v>460</v>
      </c>
      <c r="D122" s="405" t="s">
        <v>461</v>
      </c>
      <c r="E122" s="7"/>
      <c r="F122" s="7"/>
      <c r="G122" s="7"/>
      <c r="H122" s="395"/>
      <c r="I122" s="399"/>
    </row>
    <row r="123" spans="2:9" ht="34.5" customHeight="1">
      <c r="B123" s="380">
        <v>498</v>
      </c>
      <c r="C123" s="28" t="s">
        <v>462</v>
      </c>
      <c r="D123" s="405" t="s">
        <v>463</v>
      </c>
      <c r="E123" s="7"/>
      <c r="F123" s="7"/>
      <c r="G123" s="7"/>
      <c r="H123" s="395"/>
      <c r="I123" s="399"/>
    </row>
    <row r="124" spans="2:9" ht="34.5" customHeight="1">
      <c r="B124" s="380" t="s">
        <v>464</v>
      </c>
      <c r="C124" s="28" t="s">
        <v>465</v>
      </c>
      <c r="D124" s="405" t="s">
        <v>466</v>
      </c>
      <c r="E124" s="7">
        <f>E125+E133+E141+E143+E144</f>
        <v>25272</v>
      </c>
      <c r="F124" s="7">
        <f>F125+F133+F141+F143+F144</f>
        <v>26074</v>
      </c>
      <c r="G124" s="7">
        <f>G125+G133+G141+G143+G144</f>
        <v>24864</v>
      </c>
      <c r="H124" s="395">
        <f>H133+H141+H142+H143+H144</f>
        <v>23954</v>
      </c>
      <c r="I124" s="399"/>
    </row>
    <row r="125" spans="2:9" ht="34.5" customHeight="1">
      <c r="B125" s="380">
        <v>42</v>
      </c>
      <c r="C125" s="28" t="s">
        <v>467</v>
      </c>
      <c r="D125" s="405" t="s">
        <v>468</v>
      </c>
      <c r="E125" s="7">
        <f>E131</f>
        <v>161</v>
      </c>
      <c r="F125" s="7">
        <f>F131</f>
        <v>161</v>
      </c>
      <c r="G125" s="7">
        <f>G131</f>
        <v>0</v>
      </c>
      <c r="H125" s="395">
        <f>H131</f>
        <v>0</v>
      </c>
      <c r="I125" s="399"/>
    </row>
    <row r="126" spans="2:9" ht="34.5" customHeight="1">
      <c r="B126" s="378">
        <v>420</v>
      </c>
      <c r="C126" s="29" t="s">
        <v>469</v>
      </c>
      <c r="D126" s="405" t="s">
        <v>470</v>
      </c>
      <c r="E126" s="7"/>
      <c r="F126" s="7"/>
      <c r="G126" s="7"/>
      <c r="H126" s="395"/>
      <c r="I126" s="399"/>
    </row>
    <row r="127" spans="2:9" ht="34.5" customHeight="1">
      <c r="B127" s="378">
        <v>421</v>
      </c>
      <c r="C127" s="29" t="s">
        <v>471</v>
      </c>
      <c r="D127" s="405" t="s">
        <v>472</v>
      </c>
      <c r="E127" s="7"/>
      <c r="F127" s="7"/>
      <c r="G127" s="7"/>
      <c r="H127" s="395"/>
      <c r="I127" s="399"/>
    </row>
    <row r="128" spans="2:9" ht="34.5" customHeight="1">
      <c r="B128" s="378">
        <v>422</v>
      </c>
      <c r="C128" s="29" t="s">
        <v>385</v>
      </c>
      <c r="D128" s="405" t="s">
        <v>473</v>
      </c>
      <c r="E128" s="7"/>
      <c r="F128" s="7"/>
      <c r="G128" s="7"/>
      <c r="H128" s="401"/>
      <c r="I128" s="400"/>
    </row>
    <row r="129" spans="2:8" ht="34.5" customHeight="1">
      <c r="B129" s="378">
        <v>423</v>
      </c>
      <c r="C129" s="29" t="s">
        <v>387</v>
      </c>
      <c r="D129" s="405" t="s">
        <v>474</v>
      </c>
      <c r="E129" s="7"/>
      <c r="F129" s="7"/>
      <c r="G129" s="7"/>
      <c r="H129" s="401"/>
    </row>
    <row r="130" spans="2:8" ht="34.5" customHeight="1">
      <c r="B130" s="378">
        <v>427</v>
      </c>
      <c r="C130" s="29" t="s">
        <v>475</v>
      </c>
      <c r="D130" s="405" t="s">
        <v>476</v>
      </c>
      <c r="E130" s="7"/>
      <c r="F130" s="7"/>
      <c r="G130" s="7"/>
      <c r="H130" s="401"/>
    </row>
    <row r="131" spans="2:8" ht="34.5" customHeight="1">
      <c r="B131" s="378" t="s">
        <v>477</v>
      </c>
      <c r="C131" s="29" t="s">
        <v>478</v>
      </c>
      <c r="D131" s="405" t="s">
        <v>479</v>
      </c>
      <c r="E131" s="7">
        <v>161</v>
      </c>
      <c r="F131" s="7">
        <v>161</v>
      </c>
      <c r="G131" s="7"/>
      <c r="H131" s="401"/>
    </row>
    <row r="132" spans="2:8" ht="34.5" customHeight="1">
      <c r="B132" s="380">
        <v>430</v>
      </c>
      <c r="C132" s="28" t="s">
        <v>480</v>
      </c>
      <c r="D132" s="405" t="s">
        <v>481</v>
      </c>
      <c r="E132" s="7"/>
      <c r="F132" s="7"/>
      <c r="G132" s="7"/>
      <c r="H132" s="401"/>
    </row>
    <row r="133" spans="2:8" ht="34.5" customHeight="1">
      <c r="B133" s="380" t="s">
        <v>482</v>
      </c>
      <c r="C133" s="28" t="s">
        <v>483</v>
      </c>
      <c r="D133" s="405" t="s">
        <v>484</v>
      </c>
      <c r="E133" s="7">
        <f>E138</f>
        <v>11661</v>
      </c>
      <c r="F133" s="7">
        <f>F138</f>
        <v>10663</v>
      </c>
      <c r="G133" s="7">
        <f>G138</f>
        <v>10214</v>
      </c>
      <c r="H133" s="401">
        <f>H138</f>
        <v>11000</v>
      </c>
    </row>
    <row r="134" spans="2:8" ht="34.5" customHeight="1">
      <c r="B134" s="378">
        <v>431</v>
      </c>
      <c r="C134" s="29" t="s">
        <v>485</v>
      </c>
      <c r="D134" s="405" t="s">
        <v>486</v>
      </c>
      <c r="E134" s="7"/>
      <c r="F134" s="7"/>
      <c r="G134" s="7"/>
      <c r="H134" s="401"/>
    </row>
    <row r="135" spans="2:8" ht="34.5" customHeight="1">
      <c r="B135" s="378">
        <v>432</v>
      </c>
      <c r="C135" s="29" t="s">
        <v>487</v>
      </c>
      <c r="D135" s="405" t="s">
        <v>488</v>
      </c>
      <c r="E135" s="7"/>
      <c r="F135" s="7"/>
      <c r="G135" s="7"/>
      <c r="H135" s="401"/>
    </row>
    <row r="136" spans="2:8" ht="34.5" customHeight="1">
      <c r="B136" s="378">
        <v>433</v>
      </c>
      <c r="C136" s="29" t="s">
        <v>489</v>
      </c>
      <c r="D136" s="405" t="s">
        <v>490</v>
      </c>
      <c r="E136" s="7"/>
      <c r="F136" s="7"/>
      <c r="G136" s="7"/>
      <c r="H136" s="401"/>
    </row>
    <row r="137" spans="2:8" ht="34.5" customHeight="1">
      <c r="B137" s="378">
        <v>434</v>
      </c>
      <c r="C137" s="29" t="s">
        <v>491</v>
      </c>
      <c r="D137" s="405" t="s">
        <v>492</v>
      </c>
      <c r="E137" s="7"/>
      <c r="F137" s="7"/>
      <c r="G137" s="7"/>
      <c r="H137" s="401"/>
    </row>
    <row r="138" spans="2:8" ht="34.5" customHeight="1">
      <c r="B138" s="378">
        <v>435</v>
      </c>
      <c r="C138" s="29" t="s">
        <v>493</v>
      </c>
      <c r="D138" s="405" t="s">
        <v>494</v>
      </c>
      <c r="E138" s="7">
        <v>11661</v>
      </c>
      <c r="F138" s="7">
        <v>10663</v>
      </c>
      <c r="G138" s="7">
        <v>10214</v>
      </c>
      <c r="H138" s="401">
        <v>11000</v>
      </c>
    </row>
    <row r="139" spans="2:8" ht="34.5" customHeight="1">
      <c r="B139" s="378">
        <v>436</v>
      </c>
      <c r="C139" s="29" t="s">
        <v>495</v>
      </c>
      <c r="D139" s="405" t="s">
        <v>496</v>
      </c>
      <c r="E139" s="7"/>
      <c r="F139" s="7"/>
      <c r="G139" s="7"/>
      <c r="H139" s="401"/>
    </row>
    <row r="140" spans="2:8" ht="34.5" customHeight="1">
      <c r="B140" s="378">
        <v>439</v>
      </c>
      <c r="C140" s="29" t="s">
        <v>497</v>
      </c>
      <c r="D140" s="405" t="s">
        <v>498</v>
      </c>
      <c r="E140" s="7"/>
      <c r="F140" s="7"/>
      <c r="G140" s="7"/>
      <c r="H140" s="401"/>
    </row>
    <row r="141" spans="2:8" ht="34.5" customHeight="1">
      <c r="B141" s="380" t="s">
        <v>499</v>
      </c>
      <c r="C141" s="28" t="s">
        <v>500</v>
      </c>
      <c r="D141" s="405" t="s">
        <v>501</v>
      </c>
      <c r="E141" s="7">
        <v>12500</v>
      </c>
      <c r="F141" s="7">
        <v>14500</v>
      </c>
      <c r="G141" s="7">
        <v>13000</v>
      </c>
      <c r="H141" s="401">
        <v>10500</v>
      </c>
    </row>
    <row r="142" spans="2:8" ht="34.5" customHeight="1">
      <c r="B142" s="380">
        <v>47</v>
      </c>
      <c r="C142" s="28" t="s">
        <v>502</v>
      </c>
      <c r="D142" s="405" t="s">
        <v>503</v>
      </c>
      <c r="E142" s="7"/>
      <c r="F142" s="7"/>
      <c r="G142" s="7"/>
      <c r="H142" s="401">
        <v>800</v>
      </c>
    </row>
    <row r="143" spans="2:8" ht="34.5" customHeight="1">
      <c r="B143" s="380">
        <v>48</v>
      </c>
      <c r="C143" s="28" t="s">
        <v>504</v>
      </c>
      <c r="D143" s="405" t="s">
        <v>505</v>
      </c>
      <c r="E143" s="7">
        <v>800</v>
      </c>
      <c r="F143" s="7">
        <v>600</v>
      </c>
      <c r="G143" s="7">
        <v>1500</v>
      </c>
      <c r="H143" s="401">
        <v>1500</v>
      </c>
    </row>
    <row r="144" spans="2:8" ht="34.5" customHeight="1">
      <c r="B144" s="380" t="s">
        <v>179</v>
      </c>
      <c r="C144" s="28" t="s">
        <v>506</v>
      </c>
      <c r="D144" s="405" t="s">
        <v>507</v>
      </c>
      <c r="E144" s="7">
        <v>150</v>
      </c>
      <c r="F144" s="7">
        <v>150</v>
      </c>
      <c r="G144" s="7">
        <v>150</v>
      </c>
      <c r="H144" s="401">
        <v>154</v>
      </c>
    </row>
    <row r="145" spans="2:8" ht="53.25" customHeight="1">
      <c r="B145" s="380"/>
      <c r="C145" s="28" t="s">
        <v>508</v>
      </c>
      <c r="D145" s="405" t="s">
        <v>509</v>
      </c>
      <c r="E145" s="7"/>
      <c r="F145" s="7"/>
      <c r="G145" s="7"/>
      <c r="H145" s="401"/>
    </row>
    <row r="146" spans="2:8" ht="34.5" customHeight="1">
      <c r="B146" s="380"/>
      <c r="C146" s="28" t="s">
        <v>510</v>
      </c>
      <c r="D146" s="405" t="s">
        <v>511</v>
      </c>
      <c r="E146" s="7">
        <f>E83+E106+E124</f>
        <v>96506</v>
      </c>
      <c r="F146" s="7">
        <f>F106+F124+F83</f>
        <v>97337</v>
      </c>
      <c r="G146" s="7">
        <f>G106+G124+G83</f>
        <v>96039</v>
      </c>
      <c r="H146" s="401">
        <f>H106+H124+H83</f>
        <v>98677</v>
      </c>
    </row>
    <row r="147" spans="2:8" ht="34.5" customHeight="1" thickBot="1">
      <c r="B147" s="381">
        <v>89</v>
      </c>
      <c r="C147" s="382" t="s">
        <v>512</v>
      </c>
      <c r="D147" s="407" t="s">
        <v>513</v>
      </c>
      <c r="E147" s="402">
        <v>14012</v>
      </c>
      <c r="F147" s="402">
        <v>14012</v>
      </c>
      <c r="G147" s="402">
        <v>14012</v>
      </c>
      <c r="H147" s="403">
        <v>14012</v>
      </c>
    </row>
    <row r="149" spans="2:4" ht="15.75">
      <c r="B149" s="1"/>
      <c r="C149" s="1"/>
      <c r="D149" s="1"/>
    </row>
    <row r="150" spans="2:4" ht="18.75">
      <c r="B150" s="1"/>
      <c r="C150" s="1"/>
      <c r="D150" s="389"/>
    </row>
  </sheetData>
  <sheetProtection/>
  <mergeCells count="9">
    <mergeCell ref="G6:G7"/>
    <mergeCell ref="B3:H3"/>
    <mergeCell ref="H6:H7"/>
    <mergeCell ref="E5:H5"/>
    <mergeCell ref="C5:C7"/>
    <mergeCell ref="B5:B7"/>
    <mergeCell ref="D5:D7"/>
    <mergeCell ref="E6:E7"/>
    <mergeCell ref="F6:F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40" r:id="rId1"/>
  <ignoredErrors>
    <ignoredError sqref="D10:D14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B2:M86"/>
  <sheetViews>
    <sheetView showGridLines="0" zoomScale="75" zoomScaleNormal="75" zoomScalePageLayoutView="0" workbookViewId="0" topLeftCell="A1">
      <selection activeCell="H42" sqref="H42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8" width="25.7109375" style="0" customWidth="1"/>
    <col min="9" max="9" width="14.8515625" style="1" customWidth="1"/>
    <col min="10" max="10" width="12.57421875" style="1" bestFit="1" customWidth="1"/>
    <col min="11" max="11" width="12.28125" style="1" customWidth="1"/>
    <col min="12" max="12" width="13.421875" style="1" customWidth="1"/>
    <col min="13" max="16384" width="9.140625" style="1" customWidth="1"/>
  </cols>
  <sheetData>
    <row r="2" spans="3:8" ht="42" customHeight="1">
      <c r="C2" s="607" t="s">
        <v>778</v>
      </c>
      <c r="H2" s="496" t="s">
        <v>738</v>
      </c>
    </row>
    <row r="3" ht="15.75">
      <c r="B3" s="330"/>
    </row>
    <row r="4" spans="2:8" ht="27" customHeight="1">
      <c r="B4" s="783" t="s">
        <v>803</v>
      </c>
      <c r="C4" s="783"/>
      <c r="D4" s="783"/>
      <c r="E4" s="783"/>
      <c r="F4" s="783"/>
      <c r="G4" s="783"/>
      <c r="H4" s="783"/>
    </row>
    <row r="5" spans="5:8" ht="32.25" customHeight="1" hidden="1" thickBot="1">
      <c r="E5" s="1"/>
      <c r="F5" s="1"/>
      <c r="G5" s="1"/>
      <c r="H5" s="1"/>
    </row>
    <row r="6" spans="5:8" ht="15.75" customHeight="1" hidden="1">
      <c r="E6" s="1"/>
      <c r="F6" s="1"/>
      <c r="G6" s="1"/>
      <c r="H6" s="1"/>
    </row>
    <row r="7" spans="5:8" ht="24.75" customHeight="1" thickBot="1">
      <c r="E7" s="14"/>
      <c r="F7" s="14"/>
      <c r="G7" s="14"/>
      <c r="H7" s="466" t="s">
        <v>644</v>
      </c>
    </row>
    <row r="8" spans="2:8" ht="44.25" customHeight="1">
      <c r="B8" s="784" t="s">
        <v>609</v>
      </c>
      <c r="C8" s="786" t="s">
        <v>95</v>
      </c>
      <c r="D8" s="788" t="s">
        <v>610</v>
      </c>
      <c r="E8" s="810" t="s">
        <v>180</v>
      </c>
      <c r="F8" s="811"/>
      <c r="G8" s="811"/>
      <c r="H8" s="812"/>
    </row>
    <row r="9" spans="2:8" ht="56.25" customHeight="1" thickBot="1">
      <c r="B9" s="785"/>
      <c r="C9" s="787"/>
      <c r="D9" s="789"/>
      <c r="E9" s="366" t="s">
        <v>804</v>
      </c>
      <c r="F9" s="366" t="s">
        <v>805</v>
      </c>
      <c r="G9" s="366" t="s">
        <v>806</v>
      </c>
      <c r="H9" s="367" t="s">
        <v>807</v>
      </c>
    </row>
    <row r="10" spans="2:8" s="333" customFormat="1" ht="21" customHeight="1">
      <c r="B10" s="331">
        <v>1</v>
      </c>
      <c r="C10" s="332">
        <v>2</v>
      </c>
      <c r="D10" s="361">
        <v>3</v>
      </c>
      <c r="E10" s="18">
        <v>4</v>
      </c>
      <c r="F10" s="18">
        <v>5</v>
      </c>
      <c r="G10" s="18">
        <v>6</v>
      </c>
      <c r="H10" s="19">
        <v>7</v>
      </c>
    </row>
    <row r="11" spans="2:8" s="336" customFormat="1" ht="34.5" customHeight="1">
      <c r="B11" s="334"/>
      <c r="C11" s="335" t="s">
        <v>225</v>
      </c>
      <c r="D11" s="362"/>
      <c r="E11" s="13"/>
      <c r="F11" s="13"/>
      <c r="G11" s="13"/>
      <c r="H11" s="20"/>
    </row>
    <row r="12" spans="2:8" s="337" customFormat="1" ht="34.5" customHeight="1">
      <c r="B12" s="368" t="s">
        <v>226</v>
      </c>
      <c r="C12" s="369" t="s">
        <v>227</v>
      </c>
      <c r="D12" s="364">
        <v>1001</v>
      </c>
      <c r="E12" s="628">
        <f>E13+E25+E28</f>
        <v>39342</v>
      </c>
      <c r="F12" s="628">
        <f>F13+F20+F28</f>
        <v>68427</v>
      </c>
      <c r="G12" s="628">
        <f>G13+G20+G28</f>
        <v>93198</v>
      </c>
      <c r="H12" s="629">
        <f>H13+H20+H28</f>
        <v>129328</v>
      </c>
    </row>
    <row r="13" spans="2:8" s="336" customFormat="1" ht="34.5" customHeight="1">
      <c r="B13" s="368">
        <v>60</v>
      </c>
      <c r="C13" s="369" t="s">
        <v>228</v>
      </c>
      <c r="D13" s="364">
        <v>1002</v>
      </c>
      <c r="E13" s="21">
        <f>E18</f>
        <v>19842</v>
      </c>
      <c r="F13" s="21">
        <f>F18</f>
        <v>22513</v>
      </c>
      <c r="G13" s="21">
        <f>G18</f>
        <v>23658</v>
      </c>
      <c r="H13" s="22">
        <f>H18</f>
        <v>38158</v>
      </c>
    </row>
    <row r="14" spans="2:8" s="336" customFormat="1" ht="34.5" customHeight="1">
      <c r="B14" s="339">
        <v>600</v>
      </c>
      <c r="C14" s="340" t="s">
        <v>229</v>
      </c>
      <c r="D14" s="363">
        <v>1003</v>
      </c>
      <c r="E14" s="21"/>
      <c r="F14" s="21"/>
      <c r="G14" s="21"/>
      <c r="H14" s="22"/>
    </row>
    <row r="15" spans="2:8" s="336" customFormat="1" ht="34.5" customHeight="1">
      <c r="B15" s="339">
        <v>601</v>
      </c>
      <c r="C15" s="340" t="s">
        <v>230</v>
      </c>
      <c r="D15" s="363">
        <v>1004</v>
      </c>
      <c r="E15" s="21"/>
      <c r="F15" s="21"/>
      <c r="G15" s="21"/>
      <c r="H15" s="22"/>
    </row>
    <row r="16" spans="2:8" s="336" customFormat="1" ht="34.5" customHeight="1">
      <c r="B16" s="339">
        <v>602</v>
      </c>
      <c r="C16" s="340" t="s">
        <v>231</v>
      </c>
      <c r="D16" s="363">
        <v>1005</v>
      </c>
      <c r="E16" s="21"/>
      <c r="F16" s="21"/>
      <c r="G16" s="21"/>
      <c r="H16" s="22"/>
    </row>
    <row r="17" spans="2:8" s="336" customFormat="1" ht="34.5" customHeight="1">
      <c r="B17" s="339">
        <v>603</v>
      </c>
      <c r="C17" s="340" t="s">
        <v>232</v>
      </c>
      <c r="D17" s="363">
        <v>1006</v>
      </c>
      <c r="E17" s="21"/>
      <c r="F17" s="21"/>
      <c r="G17" s="21"/>
      <c r="H17" s="22"/>
    </row>
    <row r="18" spans="2:8" s="336" customFormat="1" ht="34.5" customHeight="1">
      <c r="B18" s="339">
        <v>604</v>
      </c>
      <c r="C18" s="340" t="s">
        <v>233</v>
      </c>
      <c r="D18" s="363">
        <v>1007</v>
      </c>
      <c r="E18" s="21">
        <v>19842</v>
      </c>
      <c r="F18" s="21">
        <v>22513</v>
      </c>
      <c r="G18" s="21">
        <v>23658</v>
      </c>
      <c r="H18" s="22">
        <v>38158</v>
      </c>
    </row>
    <row r="19" spans="2:8" s="336" customFormat="1" ht="34.5" customHeight="1">
      <c r="B19" s="339">
        <v>605</v>
      </c>
      <c r="C19" s="340" t="s">
        <v>234</v>
      </c>
      <c r="D19" s="363">
        <v>1008</v>
      </c>
      <c r="E19" s="21"/>
      <c r="F19" s="21"/>
      <c r="G19" s="21"/>
      <c r="H19" s="22"/>
    </row>
    <row r="20" spans="2:8" s="336" customFormat="1" ht="34.5" customHeight="1">
      <c r="B20" s="368">
        <v>61</v>
      </c>
      <c r="C20" s="369" t="s">
        <v>235</v>
      </c>
      <c r="D20" s="364">
        <v>1009</v>
      </c>
      <c r="E20" s="21">
        <v>19300</v>
      </c>
      <c r="F20" s="21">
        <f>F25</f>
        <v>45514</v>
      </c>
      <c r="G20" s="21">
        <f>G25</f>
        <v>69000</v>
      </c>
      <c r="H20" s="22">
        <v>90400</v>
      </c>
    </row>
    <row r="21" spans="2:8" s="336" customFormat="1" ht="34.5" customHeight="1">
      <c r="B21" s="339">
        <v>610</v>
      </c>
      <c r="C21" s="340" t="s">
        <v>236</v>
      </c>
      <c r="D21" s="363">
        <v>1010</v>
      </c>
      <c r="E21" s="21"/>
      <c r="F21" s="21"/>
      <c r="G21" s="21"/>
      <c r="H21" s="22"/>
    </row>
    <row r="22" spans="2:8" s="336" customFormat="1" ht="34.5" customHeight="1">
      <c r="B22" s="339">
        <v>611</v>
      </c>
      <c r="C22" s="340" t="s">
        <v>237</v>
      </c>
      <c r="D22" s="363">
        <v>1011</v>
      </c>
      <c r="E22" s="21"/>
      <c r="F22" s="21"/>
      <c r="G22" s="21"/>
      <c r="H22" s="22"/>
    </row>
    <row r="23" spans="2:8" s="336" customFormat="1" ht="34.5" customHeight="1">
      <c r="B23" s="339">
        <v>612</v>
      </c>
      <c r="C23" s="340" t="s">
        <v>238</v>
      </c>
      <c r="D23" s="363">
        <v>1012</v>
      </c>
      <c r="E23" s="21"/>
      <c r="F23" s="21"/>
      <c r="G23" s="21"/>
      <c r="H23" s="22"/>
    </row>
    <row r="24" spans="2:8" s="336" customFormat="1" ht="34.5" customHeight="1">
      <c r="B24" s="339">
        <v>613</v>
      </c>
      <c r="C24" s="340" t="s">
        <v>239</v>
      </c>
      <c r="D24" s="363">
        <v>1013</v>
      </c>
      <c r="E24" s="21"/>
      <c r="F24" s="21"/>
      <c r="G24" s="21"/>
      <c r="H24" s="22"/>
    </row>
    <row r="25" spans="2:8" s="336" customFormat="1" ht="34.5" customHeight="1">
      <c r="B25" s="339">
        <v>614</v>
      </c>
      <c r="C25" s="340" t="s">
        <v>240</v>
      </c>
      <c r="D25" s="363">
        <v>1014</v>
      </c>
      <c r="E25" s="21">
        <v>19300</v>
      </c>
      <c r="F25" s="21">
        <v>45514</v>
      </c>
      <c r="G25" s="21">
        <v>69000</v>
      </c>
      <c r="H25" s="22">
        <v>89900</v>
      </c>
    </row>
    <row r="26" spans="2:8" s="336" customFormat="1" ht="34.5" customHeight="1">
      <c r="B26" s="339">
        <v>615</v>
      </c>
      <c r="C26" s="340" t="s">
        <v>241</v>
      </c>
      <c r="D26" s="363">
        <v>1015</v>
      </c>
      <c r="E26" s="21"/>
      <c r="F26" s="21"/>
      <c r="G26" s="21"/>
      <c r="H26" s="532"/>
    </row>
    <row r="27" spans="2:8" s="336" customFormat="1" ht="34.5" customHeight="1">
      <c r="B27" s="339">
        <v>64</v>
      </c>
      <c r="C27" s="369" t="s">
        <v>242</v>
      </c>
      <c r="D27" s="364">
        <v>1016</v>
      </c>
      <c r="E27" s="531"/>
      <c r="F27" s="531"/>
      <c r="G27" s="531"/>
      <c r="H27" s="532"/>
    </row>
    <row r="28" spans="2:8" s="336" customFormat="1" ht="34.5" customHeight="1">
      <c r="B28" s="339">
        <v>65</v>
      </c>
      <c r="C28" s="369" t="s">
        <v>243</v>
      </c>
      <c r="D28" s="363">
        <v>1017</v>
      </c>
      <c r="E28" s="531">
        <v>200</v>
      </c>
      <c r="F28" s="531">
        <v>400</v>
      </c>
      <c r="G28" s="531">
        <v>540</v>
      </c>
      <c r="H28" s="532">
        <v>770</v>
      </c>
    </row>
    <row r="29" spans="2:8" s="336" customFormat="1" ht="34.5" customHeight="1">
      <c r="B29" s="368"/>
      <c r="C29" s="369" t="s">
        <v>244</v>
      </c>
      <c r="D29" s="374"/>
      <c r="E29" s="531"/>
      <c r="F29" s="531"/>
      <c r="G29" s="531"/>
      <c r="H29" s="532"/>
    </row>
    <row r="30" spans="2:12" s="336" customFormat="1" ht="39.75" customHeight="1">
      <c r="B30" s="368" t="s">
        <v>245</v>
      </c>
      <c r="C30" s="369" t="s">
        <v>246</v>
      </c>
      <c r="D30" s="364">
        <v>1018</v>
      </c>
      <c r="E30" s="560">
        <f>E31+E35+E36+E37+E38+E39+E41</f>
        <v>39771</v>
      </c>
      <c r="F30" s="560">
        <f>F31+F35+F36+F37+F38+F39+F41</f>
        <v>69455</v>
      </c>
      <c r="G30" s="560">
        <f>G31+G35+G36+G37+G38+G39+G41</f>
        <v>94774</v>
      </c>
      <c r="H30" s="561">
        <f>H31-H32+H35+H36+H37+H38+H39+H40+H41</f>
        <v>129210</v>
      </c>
      <c r="K30" s="542"/>
      <c r="L30" s="542"/>
    </row>
    <row r="31" spans="2:12" s="336" customFormat="1" ht="34.5" customHeight="1">
      <c r="B31" s="339">
        <v>50</v>
      </c>
      <c r="C31" s="340" t="s">
        <v>247</v>
      </c>
      <c r="D31" s="363">
        <v>1019</v>
      </c>
      <c r="E31" s="531">
        <v>17314</v>
      </c>
      <c r="F31" s="531">
        <v>19645</v>
      </c>
      <c r="G31" s="531">
        <v>20644</v>
      </c>
      <c r="H31" s="532">
        <v>33296</v>
      </c>
      <c r="K31" s="542"/>
      <c r="L31" s="542"/>
    </row>
    <row r="32" spans="2:8" s="336" customFormat="1" ht="34.5" customHeight="1">
      <c r="B32" s="339">
        <v>62</v>
      </c>
      <c r="C32" s="340" t="s">
        <v>248</v>
      </c>
      <c r="D32" s="363">
        <v>1020</v>
      </c>
      <c r="E32" s="531"/>
      <c r="F32" s="531"/>
      <c r="G32" s="531"/>
      <c r="H32" s="532">
        <v>600</v>
      </c>
    </row>
    <row r="33" spans="2:8" s="336" customFormat="1" ht="34.5" customHeight="1">
      <c r="B33" s="339">
        <v>630</v>
      </c>
      <c r="C33" s="340" t="s">
        <v>249</v>
      </c>
      <c r="D33" s="363">
        <v>1021</v>
      </c>
      <c r="E33" s="531"/>
      <c r="F33" s="531"/>
      <c r="G33" s="531"/>
      <c r="H33" s="532"/>
    </row>
    <row r="34" spans="2:8" s="336" customFormat="1" ht="34.5" customHeight="1">
      <c r="B34" s="339">
        <v>631</v>
      </c>
      <c r="C34" s="340" t="s">
        <v>250</v>
      </c>
      <c r="D34" s="363">
        <v>1022</v>
      </c>
      <c r="E34" s="531"/>
      <c r="F34" s="531"/>
      <c r="G34" s="531"/>
      <c r="H34" s="532"/>
    </row>
    <row r="35" spans="2:8" s="336" customFormat="1" ht="34.5" customHeight="1">
      <c r="B35" s="339" t="s">
        <v>121</v>
      </c>
      <c r="C35" s="340" t="s">
        <v>251</v>
      </c>
      <c r="D35" s="363">
        <v>1023</v>
      </c>
      <c r="E35" s="531">
        <v>2100</v>
      </c>
      <c r="F35" s="531">
        <v>4800</v>
      </c>
      <c r="G35" s="531">
        <v>6500</v>
      </c>
      <c r="H35" s="532">
        <v>7380</v>
      </c>
    </row>
    <row r="36" spans="2:8" s="336" customFormat="1" ht="34.5" customHeight="1">
      <c r="B36" s="339">
        <v>513</v>
      </c>
      <c r="C36" s="340" t="s">
        <v>252</v>
      </c>
      <c r="D36" s="363">
        <v>1024</v>
      </c>
      <c r="E36" s="531">
        <v>2150</v>
      </c>
      <c r="F36" s="531">
        <v>5900</v>
      </c>
      <c r="G36" s="531">
        <v>8150</v>
      </c>
      <c r="H36" s="532">
        <v>11940</v>
      </c>
    </row>
    <row r="37" spans="2:8" s="336" customFormat="1" ht="34.5" customHeight="1">
      <c r="B37" s="339">
        <v>52</v>
      </c>
      <c r="C37" s="340" t="s">
        <v>253</v>
      </c>
      <c r="D37" s="363">
        <v>1025</v>
      </c>
      <c r="E37" s="531">
        <v>13107</v>
      </c>
      <c r="F37" s="531">
        <v>25810</v>
      </c>
      <c r="G37" s="531">
        <v>39230</v>
      </c>
      <c r="H37" s="532">
        <v>52146</v>
      </c>
    </row>
    <row r="38" spans="2:8" s="336" customFormat="1" ht="34.5" customHeight="1">
      <c r="B38" s="339">
        <v>53</v>
      </c>
      <c r="C38" s="340" t="s">
        <v>254</v>
      </c>
      <c r="D38" s="363">
        <v>1026</v>
      </c>
      <c r="E38" s="531">
        <v>2200</v>
      </c>
      <c r="F38" s="531">
        <v>4800</v>
      </c>
      <c r="G38" s="531">
        <v>7600</v>
      </c>
      <c r="H38" s="532">
        <v>8372</v>
      </c>
    </row>
    <row r="39" spans="2:8" s="336" customFormat="1" ht="34.5" customHeight="1">
      <c r="B39" s="339">
        <v>540</v>
      </c>
      <c r="C39" s="340" t="s">
        <v>255</v>
      </c>
      <c r="D39" s="363">
        <v>1027</v>
      </c>
      <c r="E39" s="531">
        <v>1400</v>
      </c>
      <c r="F39" s="531">
        <v>2800</v>
      </c>
      <c r="G39" s="531">
        <v>4200</v>
      </c>
      <c r="H39" s="532">
        <v>5600</v>
      </c>
    </row>
    <row r="40" spans="2:8" s="336" customFormat="1" ht="34.5" customHeight="1">
      <c r="B40" s="339" t="s">
        <v>122</v>
      </c>
      <c r="C40" s="340" t="s">
        <v>256</v>
      </c>
      <c r="D40" s="363">
        <v>1028</v>
      </c>
      <c r="E40" s="531"/>
      <c r="F40" s="531"/>
      <c r="G40" s="531"/>
      <c r="H40" s="532"/>
    </row>
    <row r="41" spans="2:8" s="338" customFormat="1" ht="34.5" customHeight="1">
      <c r="B41" s="339">
        <v>55</v>
      </c>
      <c r="C41" s="340" t="s">
        <v>257</v>
      </c>
      <c r="D41" s="363">
        <v>1029</v>
      </c>
      <c r="E41" s="531">
        <v>1500</v>
      </c>
      <c r="F41" s="531">
        <v>5700</v>
      </c>
      <c r="G41" s="531">
        <v>8450</v>
      </c>
      <c r="H41" s="532">
        <v>11076</v>
      </c>
    </row>
    <row r="42" spans="2:8" s="338" customFormat="1" ht="34.5" customHeight="1">
      <c r="B42" s="368"/>
      <c r="C42" s="369" t="s">
        <v>258</v>
      </c>
      <c r="D42" s="364">
        <v>1030</v>
      </c>
      <c r="E42" s="560"/>
      <c r="F42" s="531"/>
      <c r="G42" s="531"/>
      <c r="H42" s="561">
        <f>H12-H30</f>
        <v>118</v>
      </c>
    </row>
    <row r="43" spans="2:8" s="338" customFormat="1" ht="34.5" customHeight="1">
      <c r="B43" s="368"/>
      <c r="C43" s="369" t="s">
        <v>259</v>
      </c>
      <c r="D43" s="364">
        <v>1031</v>
      </c>
      <c r="E43" s="560">
        <f>E30-E12</f>
        <v>429</v>
      </c>
      <c r="F43" s="560">
        <f>F30-F12</f>
        <v>1028</v>
      </c>
      <c r="G43" s="560">
        <f>G30-G12</f>
        <v>1576</v>
      </c>
      <c r="H43" s="561"/>
    </row>
    <row r="44" spans="2:8" s="338" customFormat="1" ht="34.5" customHeight="1">
      <c r="B44" s="368">
        <v>66</v>
      </c>
      <c r="C44" s="369" t="s">
        <v>260</v>
      </c>
      <c r="D44" s="364">
        <v>1032</v>
      </c>
      <c r="E44" s="560">
        <f>E50</f>
        <v>250</v>
      </c>
      <c r="F44" s="560">
        <f>F50</f>
        <v>560</v>
      </c>
      <c r="G44" s="560">
        <f>G50</f>
        <v>890</v>
      </c>
      <c r="H44" s="561">
        <f>H50</f>
        <v>1100</v>
      </c>
    </row>
    <row r="45" spans="2:8" s="338" customFormat="1" ht="34.5" customHeight="1">
      <c r="B45" s="368" t="s">
        <v>261</v>
      </c>
      <c r="C45" s="369" t="s">
        <v>262</v>
      </c>
      <c r="D45" s="364">
        <v>1033</v>
      </c>
      <c r="E45" s="531"/>
      <c r="F45" s="531"/>
      <c r="G45" s="531"/>
      <c r="H45" s="532"/>
    </row>
    <row r="46" spans="2:8" s="338" customFormat="1" ht="34.5" customHeight="1">
      <c r="B46" s="339">
        <v>660</v>
      </c>
      <c r="C46" s="340" t="s">
        <v>263</v>
      </c>
      <c r="D46" s="363">
        <v>1034</v>
      </c>
      <c r="E46" s="531"/>
      <c r="F46" s="531"/>
      <c r="G46" s="531"/>
      <c r="H46" s="532"/>
    </row>
    <row r="47" spans="2:8" s="338" customFormat="1" ht="34.5" customHeight="1">
      <c r="B47" s="339">
        <v>661</v>
      </c>
      <c r="C47" s="340" t="s">
        <v>264</v>
      </c>
      <c r="D47" s="363">
        <v>1035</v>
      </c>
      <c r="E47" s="559"/>
      <c r="F47" s="559"/>
      <c r="G47" s="559"/>
      <c r="H47" s="556"/>
    </row>
    <row r="48" spans="2:8" s="338" customFormat="1" ht="34.5" customHeight="1">
      <c r="B48" s="339">
        <v>665</v>
      </c>
      <c r="C48" s="340" t="s">
        <v>265</v>
      </c>
      <c r="D48" s="363">
        <v>1036</v>
      </c>
      <c r="E48" s="559"/>
      <c r="F48" s="559"/>
      <c r="G48" s="559"/>
      <c r="H48" s="556"/>
    </row>
    <row r="49" spans="2:8" s="338" customFormat="1" ht="34.5" customHeight="1">
      <c r="B49" s="339">
        <v>669</v>
      </c>
      <c r="C49" s="340" t="s">
        <v>266</v>
      </c>
      <c r="D49" s="363">
        <v>1037</v>
      </c>
      <c r="E49" s="559"/>
      <c r="F49" s="559"/>
      <c r="G49" s="559"/>
      <c r="H49" s="556"/>
    </row>
    <row r="50" spans="2:8" s="338" customFormat="1" ht="34.5" customHeight="1">
      <c r="B50" s="368">
        <v>662</v>
      </c>
      <c r="C50" s="369" t="s">
        <v>267</v>
      </c>
      <c r="D50" s="364">
        <v>1038</v>
      </c>
      <c r="E50" s="559">
        <v>250</v>
      </c>
      <c r="F50" s="559">
        <v>560</v>
      </c>
      <c r="G50" s="559">
        <v>890</v>
      </c>
      <c r="H50" s="556">
        <v>1100</v>
      </c>
    </row>
    <row r="51" spans="2:8" s="338" customFormat="1" ht="34.5" customHeight="1">
      <c r="B51" s="368" t="s">
        <v>123</v>
      </c>
      <c r="C51" s="369" t="s">
        <v>268</v>
      </c>
      <c r="D51" s="364">
        <v>1039</v>
      </c>
      <c r="E51" s="559"/>
      <c r="F51" s="559"/>
      <c r="G51" s="559"/>
      <c r="H51" s="556"/>
    </row>
    <row r="52" spans="2:8" s="338" customFormat="1" ht="34.5" customHeight="1">
      <c r="B52" s="368">
        <v>56</v>
      </c>
      <c r="C52" s="369" t="s">
        <v>269</v>
      </c>
      <c r="D52" s="364">
        <v>1040</v>
      </c>
      <c r="E52" s="559"/>
      <c r="F52" s="630">
        <f>F58</f>
        <v>2</v>
      </c>
      <c r="G52" s="630">
        <f>G58</f>
        <v>2</v>
      </c>
      <c r="H52" s="557">
        <f>H58</f>
        <v>2</v>
      </c>
    </row>
    <row r="53" spans="2:8" ht="34.5" customHeight="1">
      <c r="B53" s="368" t="s">
        <v>270</v>
      </c>
      <c r="C53" s="369" t="s">
        <v>611</v>
      </c>
      <c r="D53" s="364">
        <v>1041</v>
      </c>
      <c r="E53" s="23"/>
      <c r="F53" s="23"/>
      <c r="G53" s="23"/>
      <c r="H53" s="556"/>
    </row>
    <row r="54" spans="2:8" ht="34.5" customHeight="1">
      <c r="B54" s="339">
        <v>560</v>
      </c>
      <c r="C54" s="340" t="s">
        <v>124</v>
      </c>
      <c r="D54" s="363">
        <v>1042</v>
      </c>
      <c r="E54" s="23"/>
      <c r="F54" s="23"/>
      <c r="G54" s="23"/>
      <c r="H54" s="556"/>
    </row>
    <row r="55" spans="2:8" ht="34.5" customHeight="1">
      <c r="B55" s="339">
        <v>561</v>
      </c>
      <c r="C55" s="340" t="s">
        <v>125</v>
      </c>
      <c r="D55" s="363">
        <v>1043</v>
      </c>
      <c r="E55" s="23"/>
      <c r="F55" s="23"/>
      <c r="G55" s="23"/>
      <c r="H55" s="556"/>
    </row>
    <row r="56" spans="2:8" ht="34.5" customHeight="1">
      <c r="B56" s="339">
        <v>565</v>
      </c>
      <c r="C56" s="340" t="s">
        <v>271</v>
      </c>
      <c r="D56" s="363">
        <v>1044</v>
      </c>
      <c r="E56" s="23"/>
      <c r="F56" s="23"/>
      <c r="G56" s="23"/>
      <c r="H56" s="556"/>
    </row>
    <row r="57" spans="2:8" ht="34.5" customHeight="1">
      <c r="B57" s="339" t="s">
        <v>126</v>
      </c>
      <c r="C57" s="340" t="s">
        <v>272</v>
      </c>
      <c r="D57" s="363">
        <v>1045</v>
      </c>
      <c r="E57" s="23"/>
      <c r="F57" s="23"/>
      <c r="G57" s="23"/>
      <c r="H57" s="556"/>
    </row>
    <row r="58" spans="2:8" ht="34.5" customHeight="1">
      <c r="B58" s="339">
        <v>562</v>
      </c>
      <c r="C58" s="369" t="s">
        <v>273</v>
      </c>
      <c r="D58" s="364">
        <v>1046</v>
      </c>
      <c r="E58" s="23"/>
      <c r="F58" s="23">
        <v>2</v>
      </c>
      <c r="G58" s="23">
        <v>2</v>
      </c>
      <c r="H58" s="556">
        <v>2</v>
      </c>
    </row>
    <row r="59" spans="2:8" ht="34.5" customHeight="1">
      <c r="B59" s="368" t="s">
        <v>274</v>
      </c>
      <c r="C59" s="369" t="s">
        <v>275</v>
      </c>
      <c r="D59" s="364">
        <v>1047</v>
      </c>
      <c r="E59" s="23"/>
      <c r="F59" s="23"/>
      <c r="G59" s="23"/>
      <c r="H59" s="556"/>
    </row>
    <row r="60" spans="2:8" ht="34.5" customHeight="1">
      <c r="B60" s="368"/>
      <c r="C60" s="369" t="s">
        <v>276</v>
      </c>
      <c r="D60" s="364">
        <v>1048</v>
      </c>
      <c r="E60" s="631">
        <f>E44-E52</f>
        <v>250</v>
      </c>
      <c r="F60" s="631">
        <f>F44-F52</f>
        <v>558</v>
      </c>
      <c r="G60" s="631">
        <f>G44-G52</f>
        <v>888</v>
      </c>
      <c r="H60" s="557">
        <f>H44-H52</f>
        <v>1098</v>
      </c>
    </row>
    <row r="61" spans="2:8" ht="34.5" customHeight="1">
      <c r="B61" s="368"/>
      <c r="C61" s="369" t="s">
        <v>277</v>
      </c>
      <c r="D61" s="364">
        <v>1049</v>
      </c>
      <c r="E61" s="23"/>
      <c r="F61" s="23"/>
      <c r="G61" s="23"/>
      <c r="H61" s="556"/>
    </row>
    <row r="62" spans="2:8" ht="34.5" customHeight="1">
      <c r="B62" s="339" t="s">
        <v>127</v>
      </c>
      <c r="C62" s="340" t="s">
        <v>278</v>
      </c>
      <c r="D62" s="363">
        <v>1050</v>
      </c>
      <c r="E62" s="23"/>
      <c r="F62" s="23"/>
      <c r="G62" s="23"/>
      <c r="H62" s="557">
        <v>1000</v>
      </c>
    </row>
    <row r="63" spans="2:8" ht="34.5" customHeight="1">
      <c r="B63" s="339" t="s">
        <v>128</v>
      </c>
      <c r="C63" s="340" t="s">
        <v>279</v>
      </c>
      <c r="D63" s="363">
        <v>1051</v>
      </c>
      <c r="E63" s="23"/>
      <c r="F63" s="23"/>
      <c r="G63" s="23"/>
      <c r="H63" s="556"/>
    </row>
    <row r="64" spans="2:8" ht="34.5" customHeight="1">
      <c r="B64" s="368" t="s">
        <v>280</v>
      </c>
      <c r="C64" s="369" t="s">
        <v>281</v>
      </c>
      <c r="D64" s="364">
        <v>1052</v>
      </c>
      <c r="E64" s="631">
        <v>300</v>
      </c>
      <c r="F64" s="631">
        <v>700</v>
      </c>
      <c r="G64" s="631">
        <v>900</v>
      </c>
      <c r="H64" s="557">
        <v>1200</v>
      </c>
    </row>
    <row r="65" spans="2:8" ht="34.5" customHeight="1">
      <c r="B65" s="368" t="s">
        <v>129</v>
      </c>
      <c r="C65" s="369" t="s">
        <v>282</v>
      </c>
      <c r="D65" s="364">
        <v>1053</v>
      </c>
      <c r="E65" s="631">
        <v>50</v>
      </c>
      <c r="F65" s="631">
        <v>130</v>
      </c>
      <c r="G65" s="631">
        <v>200</v>
      </c>
      <c r="H65" s="557">
        <v>240</v>
      </c>
    </row>
    <row r="66" spans="2:8" ht="34.5" customHeight="1">
      <c r="B66" s="339"/>
      <c r="C66" s="340" t="s">
        <v>283</v>
      </c>
      <c r="D66" s="363">
        <v>1054</v>
      </c>
      <c r="E66" s="631">
        <f>E64+E60-E65-E43</f>
        <v>71</v>
      </c>
      <c r="F66" s="631">
        <f>F64-F65+F60-F43</f>
        <v>100</v>
      </c>
      <c r="G66" s="631">
        <f>G64+G60-G65-G43</f>
        <v>12</v>
      </c>
      <c r="H66" s="557">
        <f>H42+H60+H62+H64-H65</f>
        <v>3176</v>
      </c>
    </row>
    <row r="67" spans="2:8" ht="34.5" customHeight="1">
      <c r="B67" s="339"/>
      <c r="C67" s="340" t="s">
        <v>284</v>
      </c>
      <c r="D67" s="363">
        <v>1055</v>
      </c>
      <c r="E67" s="23"/>
      <c r="F67" s="631"/>
      <c r="G67" s="631"/>
      <c r="H67" s="556"/>
    </row>
    <row r="68" spans="2:8" ht="34.5" customHeight="1">
      <c r="B68" s="339" t="s">
        <v>285</v>
      </c>
      <c r="C68" s="340" t="s">
        <v>286</v>
      </c>
      <c r="D68" s="363">
        <v>1056</v>
      </c>
      <c r="E68" s="23"/>
      <c r="F68" s="23"/>
      <c r="G68" s="23"/>
      <c r="H68" s="556"/>
    </row>
    <row r="69" spans="2:8" ht="34.5" customHeight="1">
      <c r="B69" s="339" t="s">
        <v>287</v>
      </c>
      <c r="C69" s="340" t="s">
        <v>288</v>
      </c>
      <c r="D69" s="363">
        <v>1057</v>
      </c>
      <c r="E69" s="23"/>
      <c r="F69" s="23"/>
      <c r="G69" s="23"/>
      <c r="H69" s="556"/>
    </row>
    <row r="70" spans="2:13" ht="34.5" customHeight="1">
      <c r="B70" s="368"/>
      <c r="C70" s="369" t="s">
        <v>289</v>
      </c>
      <c r="D70" s="364">
        <v>1058</v>
      </c>
      <c r="E70" s="631">
        <f>E66</f>
        <v>71</v>
      </c>
      <c r="F70" s="631">
        <f>F64-F65+F60-F43</f>
        <v>100</v>
      </c>
      <c r="G70" s="631">
        <f>G66</f>
        <v>12</v>
      </c>
      <c r="H70" s="557">
        <f>H66</f>
        <v>3176</v>
      </c>
      <c r="L70" s="541"/>
      <c r="M70" s="541"/>
    </row>
    <row r="71" spans="2:8" ht="34.5" customHeight="1">
      <c r="B71" s="370"/>
      <c r="C71" s="371" t="s">
        <v>290</v>
      </c>
      <c r="D71" s="364">
        <v>1059</v>
      </c>
      <c r="E71" s="23"/>
      <c r="F71" s="631"/>
      <c r="G71" s="631"/>
      <c r="H71" s="556"/>
    </row>
    <row r="72" spans="2:8" ht="34.5" customHeight="1">
      <c r="B72" s="339"/>
      <c r="C72" s="372" t="s">
        <v>291</v>
      </c>
      <c r="D72" s="363"/>
      <c r="E72" s="23"/>
      <c r="F72" s="23"/>
      <c r="G72" s="23"/>
      <c r="H72" s="556"/>
    </row>
    <row r="73" spans="2:8" ht="34.5" customHeight="1">
      <c r="B73" s="339">
        <v>721</v>
      </c>
      <c r="C73" s="372" t="s">
        <v>292</v>
      </c>
      <c r="D73" s="363">
        <v>1060</v>
      </c>
      <c r="E73" s="23"/>
      <c r="F73" s="23"/>
      <c r="G73" s="23"/>
      <c r="H73" s="556"/>
    </row>
    <row r="74" spans="2:8" ht="34.5" customHeight="1">
      <c r="B74" s="339" t="s">
        <v>293</v>
      </c>
      <c r="C74" s="372" t="s">
        <v>294</v>
      </c>
      <c r="D74" s="363">
        <v>1061</v>
      </c>
      <c r="E74" s="23"/>
      <c r="F74" s="23"/>
      <c r="G74" s="23"/>
      <c r="H74" s="556"/>
    </row>
    <row r="75" spans="2:8" ht="34.5" customHeight="1">
      <c r="B75" s="339" t="s">
        <v>293</v>
      </c>
      <c r="C75" s="372" t="s">
        <v>295</v>
      </c>
      <c r="D75" s="363">
        <v>1062</v>
      </c>
      <c r="E75" s="23"/>
      <c r="F75" s="23"/>
      <c r="G75" s="23"/>
      <c r="H75" s="556"/>
    </row>
    <row r="76" spans="2:8" ht="34.5" customHeight="1">
      <c r="B76" s="339">
        <v>723</v>
      </c>
      <c r="C76" s="372" t="s">
        <v>296</v>
      </c>
      <c r="D76" s="363">
        <v>1063</v>
      </c>
      <c r="E76" s="23"/>
      <c r="F76" s="23"/>
      <c r="G76" s="23"/>
      <c r="H76" s="556"/>
    </row>
    <row r="77" spans="2:8" ht="34.5" customHeight="1">
      <c r="B77" s="368"/>
      <c r="C77" s="371" t="s">
        <v>612</v>
      </c>
      <c r="D77" s="364">
        <v>1064</v>
      </c>
      <c r="E77" s="23"/>
      <c r="F77" s="23"/>
      <c r="G77" s="23"/>
      <c r="H77" s="556"/>
    </row>
    <row r="78" spans="2:8" ht="34.5" customHeight="1">
      <c r="B78" s="370"/>
      <c r="C78" s="371" t="s">
        <v>613</v>
      </c>
      <c r="D78" s="364">
        <v>1065</v>
      </c>
      <c r="E78" s="23"/>
      <c r="F78" s="23"/>
      <c r="G78" s="23"/>
      <c r="H78" s="556"/>
    </row>
    <row r="79" spans="2:8" ht="34.5" customHeight="1">
      <c r="B79" s="373"/>
      <c r="C79" s="372" t="s">
        <v>297</v>
      </c>
      <c r="D79" s="363">
        <v>1066</v>
      </c>
      <c r="E79" s="25"/>
      <c r="F79" s="25"/>
      <c r="G79" s="25"/>
      <c r="H79" s="558"/>
    </row>
    <row r="80" spans="2:8" ht="34.5" customHeight="1">
      <c r="B80" s="373"/>
      <c r="C80" s="372" t="s">
        <v>298</v>
      </c>
      <c r="D80" s="363">
        <v>1067</v>
      </c>
      <c r="E80" s="25"/>
      <c r="F80" s="25"/>
      <c r="G80" s="25"/>
      <c r="H80" s="558"/>
    </row>
    <row r="81" spans="2:8" ht="34.5" customHeight="1">
      <c r="B81" s="373"/>
      <c r="C81" s="372" t="s">
        <v>614</v>
      </c>
      <c r="D81" s="363">
        <v>1068</v>
      </c>
      <c r="E81" s="351"/>
      <c r="F81" s="25"/>
      <c r="G81" s="352"/>
      <c r="H81" s="26"/>
    </row>
    <row r="82" spans="2:8" ht="34.5" customHeight="1">
      <c r="B82" s="373"/>
      <c r="C82" s="372" t="s">
        <v>615</v>
      </c>
      <c r="D82" s="363">
        <v>1069</v>
      </c>
      <c r="E82" s="357"/>
      <c r="F82" s="358"/>
      <c r="G82" s="280"/>
      <c r="H82" s="359"/>
    </row>
    <row r="83" spans="2:8" ht="34.5" customHeight="1">
      <c r="B83" s="373"/>
      <c r="C83" s="372" t="s">
        <v>616</v>
      </c>
      <c r="D83" s="363"/>
      <c r="E83" s="347"/>
      <c r="F83" s="346"/>
      <c r="G83" s="353"/>
      <c r="H83" s="26"/>
    </row>
    <row r="84" spans="2:8" ht="34.5" customHeight="1">
      <c r="B84" s="342"/>
      <c r="C84" s="341" t="s">
        <v>96</v>
      </c>
      <c r="D84" s="363">
        <v>1070</v>
      </c>
      <c r="E84" s="11"/>
      <c r="F84" s="11"/>
      <c r="G84" s="355"/>
      <c r="H84" s="354"/>
    </row>
    <row r="85" spans="2:8" ht="34.5" customHeight="1" thickBot="1">
      <c r="B85" s="343"/>
      <c r="C85" s="344" t="s">
        <v>299</v>
      </c>
      <c r="D85" s="365">
        <v>1071</v>
      </c>
      <c r="E85" s="356"/>
      <c r="F85" s="349"/>
      <c r="G85" s="356"/>
      <c r="H85" s="350"/>
    </row>
    <row r="86" ht="54" customHeight="1">
      <c r="D86" s="345"/>
    </row>
  </sheetData>
  <sheetProtection/>
  <mergeCells count="5">
    <mergeCell ref="B8:B9"/>
    <mergeCell ref="C8:C9"/>
    <mergeCell ref="D8:D9"/>
    <mergeCell ref="E8:H8"/>
    <mergeCell ref="B4:H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2:G58"/>
  <sheetViews>
    <sheetView showGridLines="0" zoomScale="75" zoomScaleNormal="75" zoomScalePageLayoutView="0" workbookViewId="0" topLeftCell="A1">
      <selection activeCell="F53" sqref="F53"/>
    </sheetView>
  </sheetViews>
  <sheetFormatPr defaultColWidth="9.140625" defaultRowHeight="12.75"/>
  <cols>
    <col min="1" max="1" width="9.140625" style="4" customWidth="1"/>
    <col min="2" max="2" width="74.7109375" style="4" customWidth="1"/>
    <col min="3" max="3" width="14.8515625" style="92" customWidth="1"/>
    <col min="4" max="7" width="25.28125" style="4" customWidth="1"/>
    <col min="8" max="16384" width="9.140625" style="4" customWidth="1"/>
  </cols>
  <sheetData>
    <row r="2" spans="2:7" ht="23.25">
      <c r="B2" s="607" t="s">
        <v>778</v>
      </c>
      <c r="G2" s="64"/>
    </row>
    <row r="3" ht="24.75" customHeight="1">
      <c r="G3" s="64" t="s">
        <v>739</v>
      </c>
    </row>
    <row r="4" spans="2:7" s="61" customFormat="1" ht="24.75" customHeight="1">
      <c r="B4" s="813" t="s">
        <v>48</v>
      </c>
      <c r="C4" s="813"/>
      <c r="D4" s="813"/>
      <c r="E4" s="813"/>
      <c r="F4" s="813"/>
      <c r="G4" s="813"/>
    </row>
    <row r="5" spans="2:7" s="61" customFormat="1" ht="24.75" customHeight="1">
      <c r="B5" s="813" t="s">
        <v>808</v>
      </c>
      <c r="C5" s="813"/>
      <c r="D5" s="813"/>
      <c r="E5" s="813"/>
      <c r="F5" s="813"/>
      <c r="G5" s="813"/>
    </row>
    <row r="6" ht="18.75" customHeight="1" thickBot="1">
      <c r="G6" s="64" t="s">
        <v>644</v>
      </c>
    </row>
    <row r="7" spans="2:7" ht="30" customHeight="1">
      <c r="B7" s="814" t="s">
        <v>95</v>
      </c>
      <c r="C7" s="816" t="s">
        <v>45</v>
      </c>
      <c r="D7" s="818" t="s">
        <v>76</v>
      </c>
      <c r="E7" s="818"/>
      <c r="F7" s="818"/>
      <c r="G7" s="819"/>
    </row>
    <row r="8" spans="2:7" ht="69" customHeight="1" thickBot="1">
      <c r="B8" s="815"/>
      <c r="C8" s="817"/>
      <c r="D8" s="324" t="s">
        <v>809</v>
      </c>
      <c r="E8" s="324" t="s">
        <v>810</v>
      </c>
      <c r="F8" s="324" t="s">
        <v>811</v>
      </c>
      <c r="G8" s="325" t="s">
        <v>812</v>
      </c>
    </row>
    <row r="9" spans="2:7" ht="30" customHeight="1">
      <c r="B9" s="321" t="s">
        <v>201</v>
      </c>
      <c r="C9" s="326"/>
      <c r="D9" s="322"/>
      <c r="E9" s="322"/>
      <c r="F9" s="322"/>
      <c r="G9" s="323"/>
    </row>
    <row r="10" spans="2:7" ht="33.75" customHeight="1">
      <c r="B10" s="318" t="s">
        <v>202</v>
      </c>
      <c r="C10" s="327">
        <v>3001</v>
      </c>
      <c r="D10" s="562">
        <f>D11+D12+D13</f>
        <v>42465</v>
      </c>
      <c r="E10" s="562">
        <f>E11+E12+E13</f>
        <v>86661</v>
      </c>
      <c r="F10" s="562">
        <f>F11+F12+F13</f>
        <v>109500</v>
      </c>
      <c r="G10" s="313">
        <f>G11+G12+G13</f>
        <v>156480</v>
      </c>
    </row>
    <row r="11" spans="2:7" ht="30" customHeight="1">
      <c r="B11" s="319" t="s">
        <v>49</v>
      </c>
      <c r="C11" s="327">
        <v>3002</v>
      </c>
      <c r="D11" s="563">
        <v>41535</v>
      </c>
      <c r="E11" s="568">
        <v>85000</v>
      </c>
      <c r="F11" s="563">
        <v>106900</v>
      </c>
      <c r="G11" s="22">
        <v>152280</v>
      </c>
    </row>
    <row r="12" spans="2:7" ht="30" customHeight="1">
      <c r="B12" s="319" t="s">
        <v>50</v>
      </c>
      <c r="C12" s="327">
        <v>3003</v>
      </c>
      <c r="D12" s="314">
        <v>30</v>
      </c>
      <c r="E12" s="21">
        <v>50</v>
      </c>
      <c r="F12" s="314">
        <v>100</v>
      </c>
      <c r="G12" s="22">
        <v>200</v>
      </c>
    </row>
    <row r="13" spans="2:7" ht="30" customHeight="1">
      <c r="B13" s="319" t="s">
        <v>51</v>
      </c>
      <c r="C13" s="327">
        <v>3004</v>
      </c>
      <c r="D13" s="564">
        <v>900</v>
      </c>
      <c r="E13" s="564">
        <v>1611</v>
      </c>
      <c r="F13" s="564">
        <v>2500</v>
      </c>
      <c r="G13" s="22">
        <v>4000</v>
      </c>
    </row>
    <row r="14" spans="2:7" ht="30" customHeight="1">
      <c r="B14" s="318" t="s">
        <v>203</v>
      </c>
      <c r="C14" s="327">
        <v>3005</v>
      </c>
      <c r="D14" s="564">
        <f>D15+D16+D18+D19</f>
        <v>40905</v>
      </c>
      <c r="E14" s="564">
        <f>E15+E16+E19</f>
        <v>80500</v>
      </c>
      <c r="F14" s="564">
        <f>F15+F16+F18+F19</f>
        <v>105500</v>
      </c>
      <c r="G14" s="22">
        <f>G15+G16+G17+G18+G19</f>
        <v>152480</v>
      </c>
    </row>
    <row r="15" spans="2:7" ht="30" customHeight="1">
      <c r="B15" s="319" t="s">
        <v>52</v>
      </c>
      <c r="C15" s="327">
        <v>3006</v>
      </c>
      <c r="D15" s="564">
        <v>25000</v>
      </c>
      <c r="E15" s="564">
        <v>48000</v>
      </c>
      <c r="F15" s="564">
        <v>56000</v>
      </c>
      <c r="G15" s="22">
        <v>89900</v>
      </c>
    </row>
    <row r="16" spans="2:7" ht="27" customHeight="1">
      <c r="B16" s="319" t="s">
        <v>204</v>
      </c>
      <c r="C16" s="327">
        <v>3007</v>
      </c>
      <c r="D16" s="565">
        <v>12500</v>
      </c>
      <c r="E16" s="565">
        <v>26000</v>
      </c>
      <c r="F16" s="565">
        <v>40000</v>
      </c>
      <c r="G16" s="532">
        <v>52000</v>
      </c>
    </row>
    <row r="17" spans="2:7" ht="30" customHeight="1">
      <c r="B17" s="319" t="s">
        <v>53</v>
      </c>
      <c r="C17" s="327">
        <v>3008</v>
      </c>
      <c r="D17" s="21"/>
      <c r="E17" s="21"/>
      <c r="F17" s="21"/>
      <c r="G17" s="22">
        <v>80</v>
      </c>
    </row>
    <row r="18" spans="2:7" ht="30" customHeight="1">
      <c r="B18" s="319" t="s">
        <v>54</v>
      </c>
      <c r="C18" s="327">
        <v>3009</v>
      </c>
      <c r="D18" s="21">
        <v>205</v>
      </c>
      <c r="E18" s="21"/>
      <c r="F18" s="21">
        <v>700</v>
      </c>
      <c r="G18" s="22">
        <v>1500</v>
      </c>
    </row>
    <row r="19" spans="2:7" ht="30" customHeight="1">
      <c r="B19" s="319" t="s">
        <v>205</v>
      </c>
      <c r="C19" s="327">
        <v>3010</v>
      </c>
      <c r="D19" s="564">
        <v>3200</v>
      </c>
      <c r="E19" s="564">
        <v>6500</v>
      </c>
      <c r="F19" s="564">
        <v>8800</v>
      </c>
      <c r="G19" s="22">
        <v>9000</v>
      </c>
    </row>
    <row r="20" spans="2:7" ht="30" customHeight="1">
      <c r="B20" s="318" t="s">
        <v>206</v>
      </c>
      <c r="C20" s="327">
        <v>3011</v>
      </c>
      <c r="D20" s="564">
        <f>D10-D14</f>
        <v>1560</v>
      </c>
      <c r="E20" s="564">
        <f>E10-E14</f>
        <v>6161</v>
      </c>
      <c r="F20" s="564"/>
      <c r="G20" s="22">
        <f>G10-G14</f>
        <v>4000</v>
      </c>
    </row>
    <row r="21" spans="2:7" ht="30" customHeight="1">
      <c r="B21" s="318" t="s">
        <v>207</v>
      </c>
      <c r="C21" s="327">
        <v>3012</v>
      </c>
      <c r="D21" s="315"/>
      <c r="E21" s="315"/>
      <c r="F21" s="315"/>
      <c r="G21" s="316"/>
    </row>
    <row r="22" spans="2:7" ht="30" customHeight="1">
      <c r="B22" s="318" t="s">
        <v>32</v>
      </c>
      <c r="C22" s="327"/>
      <c r="D22" s="21"/>
      <c r="E22" s="21"/>
      <c r="F22" s="21"/>
      <c r="G22" s="22"/>
    </row>
    <row r="23" spans="2:7" ht="30" customHeight="1">
      <c r="B23" s="318" t="s">
        <v>208</v>
      </c>
      <c r="C23" s="327">
        <v>3013</v>
      </c>
      <c r="D23" s="21"/>
      <c r="E23" s="21"/>
      <c r="F23" s="21"/>
      <c r="G23" s="22"/>
    </row>
    <row r="24" spans="2:7" ht="30" customHeight="1">
      <c r="B24" s="319" t="s">
        <v>33</v>
      </c>
      <c r="C24" s="327">
        <v>3014</v>
      </c>
      <c r="D24" s="314"/>
      <c r="E24" s="314"/>
      <c r="F24" s="314"/>
      <c r="G24" s="317"/>
    </row>
    <row r="25" spans="2:7" ht="30" customHeight="1">
      <c r="B25" s="319" t="s">
        <v>209</v>
      </c>
      <c r="C25" s="327">
        <v>3015</v>
      </c>
      <c r="D25" s="21"/>
      <c r="E25" s="21"/>
      <c r="F25" s="21"/>
      <c r="G25" s="22"/>
    </row>
    <row r="26" spans="2:7" ht="36" customHeight="1">
      <c r="B26" s="319" t="s">
        <v>34</v>
      </c>
      <c r="C26" s="327">
        <v>3016</v>
      </c>
      <c r="D26" s="21"/>
      <c r="E26" s="21"/>
      <c r="F26" s="21"/>
      <c r="G26" s="22"/>
    </row>
    <row r="27" spans="2:7" ht="30" customHeight="1">
      <c r="B27" s="319" t="s">
        <v>35</v>
      </c>
      <c r="C27" s="327">
        <v>3017</v>
      </c>
      <c r="D27" s="21"/>
      <c r="E27" s="21"/>
      <c r="F27" s="21"/>
      <c r="G27" s="22"/>
    </row>
    <row r="28" spans="2:7" ht="33.75" customHeight="1">
      <c r="B28" s="319" t="s">
        <v>36</v>
      </c>
      <c r="C28" s="327">
        <v>3018</v>
      </c>
      <c r="D28" s="21"/>
      <c r="E28" s="21"/>
      <c r="F28" s="21"/>
      <c r="G28" s="22"/>
    </row>
    <row r="29" spans="2:7" ht="33.75" customHeight="1">
      <c r="B29" s="318" t="s">
        <v>210</v>
      </c>
      <c r="C29" s="327">
        <v>3019</v>
      </c>
      <c r="D29" s="564">
        <f>D31</f>
        <v>1000</v>
      </c>
      <c r="E29" s="564">
        <f>E31</f>
        <v>4500</v>
      </c>
      <c r="F29" s="564">
        <f>F31</f>
        <v>4500</v>
      </c>
      <c r="G29" s="22">
        <f>G31</f>
        <v>4500</v>
      </c>
    </row>
    <row r="30" spans="2:7" ht="30" customHeight="1">
      <c r="B30" s="319" t="s">
        <v>37</v>
      </c>
      <c r="C30" s="327">
        <v>3020</v>
      </c>
      <c r="D30" s="21"/>
      <c r="E30" s="21"/>
      <c r="F30" s="21"/>
      <c r="G30" s="22"/>
    </row>
    <row r="31" spans="2:7" ht="30" customHeight="1">
      <c r="B31" s="319" t="s">
        <v>211</v>
      </c>
      <c r="C31" s="327">
        <v>3021</v>
      </c>
      <c r="D31" s="564">
        <v>1000</v>
      </c>
      <c r="E31" s="564">
        <v>4500</v>
      </c>
      <c r="F31" s="564">
        <v>4500</v>
      </c>
      <c r="G31" s="22">
        <v>4500</v>
      </c>
    </row>
    <row r="32" spans="2:7" ht="33.75" customHeight="1">
      <c r="B32" s="319" t="s">
        <v>38</v>
      </c>
      <c r="C32" s="327">
        <v>3022</v>
      </c>
      <c r="D32" s="21"/>
      <c r="E32" s="21"/>
      <c r="F32" s="21"/>
      <c r="G32" s="22"/>
    </row>
    <row r="33" spans="2:7" ht="30" customHeight="1">
      <c r="B33" s="318" t="s">
        <v>212</v>
      </c>
      <c r="C33" s="327">
        <v>3023</v>
      </c>
      <c r="D33" s="21"/>
      <c r="E33" s="21"/>
      <c r="F33" s="21"/>
      <c r="G33" s="22"/>
    </row>
    <row r="34" spans="2:7" ht="30" customHeight="1">
      <c r="B34" s="318" t="s">
        <v>213</v>
      </c>
      <c r="C34" s="327">
        <v>3024</v>
      </c>
      <c r="D34" s="566">
        <f>D29</f>
        <v>1000</v>
      </c>
      <c r="E34" s="566">
        <f>E29</f>
        <v>4500</v>
      </c>
      <c r="F34" s="566">
        <f>F29</f>
        <v>4500</v>
      </c>
      <c r="G34" s="316">
        <f>G29</f>
        <v>4500</v>
      </c>
    </row>
    <row r="35" spans="2:7" ht="30" customHeight="1">
      <c r="B35" s="318" t="s">
        <v>39</v>
      </c>
      <c r="C35" s="327"/>
      <c r="D35" s="21"/>
      <c r="E35" s="21"/>
      <c r="F35" s="21"/>
      <c r="G35" s="22"/>
    </row>
    <row r="36" spans="2:7" ht="30" customHeight="1">
      <c r="B36" s="318" t="s">
        <v>214</v>
      </c>
      <c r="C36" s="327">
        <v>3025</v>
      </c>
      <c r="D36" s="21"/>
      <c r="E36" s="21"/>
      <c r="F36" s="21"/>
      <c r="G36" s="22"/>
    </row>
    <row r="37" spans="2:7" ht="30" customHeight="1">
      <c r="B37" s="319" t="s">
        <v>40</v>
      </c>
      <c r="C37" s="327">
        <v>3026</v>
      </c>
      <c r="D37" s="314"/>
      <c r="E37" s="314"/>
      <c r="F37" s="314"/>
      <c r="G37" s="317"/>
    </row>
    <row r="38" spans="2:7" ht="30" customHeight="1">
      <c r="B38" s="319" t="s">
        <v>130</v>
      </c>
      <c r="C38" s="327">
        <v>3027</v>
      </c>
      <c r="D38" s="21"/>
      <c r="E38" s="21"/>
      <c r="F38" s="21"/>
      <c r="G38" s="22"/>
    </row>
    <row r="39" spans="2:7" ht="30" customHeight="1">
      <c r="B39" s="319" t="s">
        <v>131</v>
      </c>
      <c r="C39" s="327">
        <v>3028</v>
      </c>
      <c r="D39" s="21"/>
      <c r="E39" s="21"/>
      <c r="F39" s="21"/>
      <c r="G39" s="22"/>
    </row>
    <row r="40" spans="2:7" ht="30" customHeight="1">
      <c r="B40" s="319" t="s">
        <v>132</v>
      </c>
      <c r="C40" s="327">
        <v>3029</v>
      </c>
      <c r="D40" s="21"/>
      <c r="E40" s="21"/>
      <c r="F40" s="21"/>
      <c r="G40" s="22"/>
    </row>
    <row r="41" spans="2:7" ht="33" customHeight="1">
      <c r="B41" s="319" t="s">
        <v>133</v>
      </c>
      <c r="C41" s="327">
        <v>3030</v>
      </c>
      <c r="D41" s="21"/>
      <c r="E41" s="21"/>
      <c r="F41" s="21"/>
      <c r="G41" s="22"/>
    </row>
    <row r="42" spans="2:7" ht="30" customHeight="1">
      <c r="B42" s="318" t="s">
        <v>215</v>
      </c>
      <c r="C42" s="327">
        <v>3031</v>
      </c>
      <c r="D42" s="21"/>
      <c r="E42" s="21">
        <f>E45</f>
        <v>161</v>
      </c>
      <c r="F42" s="21"/>
      <c r="G42" s="22"/>
    </row>
    <row r="43" spans="2:7" ht="30" customHeight="1">
      <c r="B43" s="319" t="s">
        <v>41</v>
      </c>
      <c r="C43" s="327">
        <v>3032</v>
      </c>
      <c r="D43" s="21"/>
      <c r="E43" s="21"/>
      <c r="F43" s="21"/>
      <c r="G43" s="22"/>
    </row>
    <row r="44" spans="2:7" ht="30" customHeight="1">
      <c r="B44" s="319" t="s">
        <v>216</v>
      </c>
      <c r="C44" s="327">
        <v>3033</v>
      </c>
      <c r="D44" s="21"/>
      <c r="E44" s="21"/>
      <c r="F44" s="21"/>
      <c r="G44" s="22"/>
    </row>
    <row r="45" spans="2:7" ht="30" customHeight="1">
      <c r="B45" s="319" t="s">
        <v>217</v>
      </c>
      <c r="C45" s="327">
        <v>3034</v>
      </c>
      <c r="D45" s="21"/>
      <c r="E45" s="21">
        <v>161</v>
      </c>
      <c r="F45" s="21"/>
      <c r="G45" s="22"/>
    </row>
    <row r="46" spans="2:7" ht="30" customHeight="1">
      <c r="B46" s="319" t="s">
        <v>218</v>
      </c>
      <c r="C46" s="327">
        <v>3035</v>
      </c>
      <c r="D46" s="21"/>
      <c r="E46" s="21"/>
      <c r="F46" s="21"/>
      <c r="G46" s="22"/>
    </row>
    <row r="47" spans="2:7" ht="30" customHeight="1">
      <c r="B47" s="319" t="s">
        <v>219</v>
      </c>
      <c r="C47" s="327">
        <v>3036</v>
      </c>
      <c r="D47" s="21"/>
      <c r="E47" s="21"/>
      <c r="F47" s="21"/>
      <c r="G47" s="22"/>
    </row>
    <row r="48" spans="2:7" ht="30" customHeight="1">
      <c r="B48" s="319" t="s">
        <v>220</v>
      </c>
      <c r="C48" s="327">
        <v>3037</v>
      </c>
      <c r="D48" s="21"/>
      <c r="E48" s="21"/>
      <c r="F48" s="21"/>
      <c r="G48" s="22"/>
    </row>
    <row r="49" spans="2:7" ht="30" customHeight="1">
      <c r="B49" s="318" t="s">
        <v>221</v>
      </c>
      <c r="C49" s="327">
        <v>3038</v>
      </c>
      <c r="D49" s="564"/>
      <c r="E49" s="21"/>
      <c r="F49" s="21"/>
      <c r="G49" s="22"/>
    </row>
    <row r="50" spans="2:7" ht="30" customHeight="1">
      <c r="B50" s="318" t="s">
        <v>222</v>
      </c>
      <c r="C50" s="327">
        <v>3039</v>
      </c>
      <c r="D50" s="564"/>
      <c r="E50" s="21">
        <f>E42</f>
        <v>161</v>
      </c>
      <c r="F50" s="21">
        <f>F42</f>
        <v>0</v>
      </c>
      <c r="G50" s="22">
        <f>G42</f>
        <v>0</v>
      </c>
    </row>
    <row r="51" spans="2:7" ht="30" customHeight="1">
      <c r="B51" s="318" t="s">
        <v>604</v>
      </c>
      <c r="C51" s="327">
        <v>3040</v>
      </c>
      <c r="D51" s="564">
        <f>D10</f>
        <v>42465</v>
      </c>
      <c r="E51" s="564">
        <f>E10</f>
        <v>86661</v>
      </c>
      <c r="F51" s="564">
        <f>F10</f>
        <v>109500</v>
      </c>
      <c r="G51" s="22">
        <f>G10</f>
        <v>156480</v>
      </c>
    </row>
    <row r="52" spans="2:7" ht="30" customHeight="1">
      <c r="B52" s="318" t="s">
        <v>605</v>
      </c>
      <c r="C52" s="327">
        <v>3041</v>
      </c>
      <c r="D52" s="564">
        <f>D14+D29</f>
        <v>41905</v>
      </c>
      <c r="E52" s="564">
        <f>E14+E29+E42</f>
        <v>85161</v>
      </c>
      <c r="F52" s="564">
        <f>F14+F29+F42</f>
        <v>110000</v>
      </c>
      <c r="G52" s="22">
        <f>G14+G29+G42</f>
        <v>156980</v>
      </c>
    </row>
    <row r="53" spans="2:7" ht="30" customHeight="1">
      <c r="B53" s="318" t="s">
        <v>606</v>
      </c>
      <c r="C53" s="327">
        <v>3042</v>
      </c>
      <c r="D53" s="564">
        <f>D51-D52</f>
        <v>560</v>
      </c>
      <c r="E53" s="564">
        <f>E51-E52</f>
        <v>1500</v>
      </c>
      <c r="F53" s="564">
        <f>F51-F52</f>
        <v>-500</v>
      </c>
      <c r="G53" s="22"/>
    </row>
    <row r="54" spans="2:7" ht="30" customHeight="1">
      <c r="B54" s="318" t="s">
        <v>607</v>
      </c>
      <c r="C54" s="327">
        <v>3043</v>
      </c>
      <c r="D54" s="21"/>
      <c r="E54" s="21"/>
      <c r="F54" s="21"/>
      <c r="G54" s="22">
        <f>G52-G51</f>
        <v>500</v>
      </c>
    </row>
    <row r="55" spans="2:7" ht="30" customHeight="1">
      <c r="B55" s="318" t="s">
        <v>223</v>
      </c>
      <c r="C55" s="327">
        <v>3044</v>
      </c>
      <c r="D55" s="564">
        <v>4440</v>
      </c>
      <c r="E55" s="564">
        <f>D58</f>
        <v>5000</v>
      </c>
      <c r="F55" s="564">
        <f>E58</f>
        <v>6500</v>
      </c>
      <c r="G55" s="569">
        <f>F58</f>
        <v>6000</v>
      </c>
    </row>
    <row r="56" spans="2:7" ht="30" customHeight="1">
      <c r="B56" s="318" t="s">
        <v>224</v>
      </c>
      <c r="C56" s="327">
        <v>3045</v>
      </c>
      <c r="D56" s="23"/>
      <c r="E56" s="23"/>
      <c r="F56" s="23"/>
      <c r="G56" s="24"/>
    </row>
    <row r="57" spans="2:7" ht="30" customHeight="1">
      <c r="B57" s="318" t="s">
        <v>134</v>
      </c>
      <c r="C57" s="327">
        <v>3046</v>
      </c>
      <c r="D57" s="23"/>
      <c r="E57" s="23"/>
      <c r="F57" s="23"/>
      <c r="G57" s="24"/>
    </row>
    <row r="58" spans="2:7" ht="30" customHeight="1" thickBot="1">
      <c r="B58" s="320" t="s">
        <v>608</v>
      </c>
      <c r="C58" s="328">
        <v>3047</v>
      </c>
      <c r="D58" s="567">
        <f>D53+D55</f>
        <v>5000</v>
      </c>
      <c r="E58" s="567">
        <f>E53+E55</f>
        <v>6500</v>
      </c>
      <c r="F58" s="567">
        <f>F53+F55</f>
        <v>6000</v>
      </c>
      <c r="G58" s="570">
        <f>G55-G54</f>
        <v>5500</v>
      </c>
    </row>
  </sheetData>
  <sheetProtection/>
  <mergeCells count="5">
    <mergeCell ref="B4:G4"/>
    <mergeCell ref="B5:G5"/>
    <mergeCell ref="B7:B8"/>
    <mergeCell ref="C7:C8"/>
    <mergeCell ref="D7:G7"/>
  </mergeCells>
  <printOptions/>
  <pageMargins left="0.7" right="0.7" top="0.75" bottom="0.75" header="0.3" footer="0.3"/>
  <pageSetup fitToHeight="1" fitToWidth="1" horizontalDpi="300" verticalDpi="300" orientation="portrait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B1:J23"/>
  <sheetViews>
    <sheetView showGridLines="0" zoomScalePageLayoutView="0" workbookViewId="0" topLeftCell="A10">
      <selection activeCell="H26" sqref="H26"/>
    </sheetView>
  </sheetViews>
  <sheetFormatPr defaultColWidth="9.140625" defaultRowHeight="12.75"/>
  <cols>
    <col min="1" max="1" width="6.7109375" style="4" customWidth="1"/>
    <col min="2" max="7" width="30.140625" style="4" customWidth="1"/>
    <col min="8" max="8" width="18.8515625" style="4" customWidth="1"/>
    <col min="9" max="9" width="15.57421875" style="4" customWidth="1"/>
    <col min="10" max="16384" width="9.140625" style="4" customWidth="1"/>
  </cols>
  <sheetData>
    <row r="1" spans="2:7" ht="15.75">
      <c r="B1" s="61"/>
      <c r="C1" s="61"/>
      <c r="D1" s="61"/>
      <c r="E1" s="61"/>
      <c r="F1" s="61"/>
      <c r="G1" s="64" t="s">
        <v>740</v>
      </c>
    </row>
    <row r="2" spans="2:6" ht="23.25">
      <c r="B2" s="607" t="s">
        <v>778</v>
      </c>
      <c r="C2" s="61"/>
      <c r="D2" s="61"/>
      <c r="E2" s="61"/>
      <c r="F2" s="61"/>
    </row>
    <row r="5" spans="2:9" ht="22.5" customHeight="1">
      <c r="B5" s="821" t="s">
        <v>551</v>
      </c>
      <c r="C5" s="821"/>
      <c r="D5" s="821"/>
      <c r="E5" s="821"/>
      <c r="F5" s="821"/>
      <c r="G5" s="821"/>
      <c r="H5" s="62"/>
      <c r="I5" s="62"/>
    </row>
    <row r="6" spans="7:9" ht="15.75">
      <c r="G6" s="63"/>
      <c r="H6" s="63"/>
      <c r="I6" s="63"/>
    </row>
    <row r="7" ht="16.5" thickBot="1">
      <c r="G7" s="64" t="s">
        <v>57</v>
      </c>
    </row>
    <row r="8" spans="2:10" s="65" customFormat="1" ht="18" customHeight="1">
      <c r="B8" s="822" t="s">
        <v>814</v>
      </c>
      <c r="C8" s="823"/>
      <c r="D8" s="823"/>
      <c r="E8" s="823"/>
      <c r="F8" s="823"/>
      <c r="G8" s="824"/>
      <c r="J8" s="66"/>
    </row>
    <row r="9" spans="2:7" s="65" customFormat="1" ht="21.75" customHeight="1" thickBot="1">
      <c r="B9" s="825"/>
      <c r="C9" s="826"/>
      <c r="D9" s="826"/>
      <c r="E9" s="826"/>
      <c r="F9" s="826"/>
      <c r="G9" s="827"/>
    </row>
    <row r="10" spans="2:7" s="65" customFormat="1" ht="54.75" customHeight="1">
      <c r="B10" s="308" t="s">
        <v>552</v>
      </c>
      <c r="C10" s="258" t="s">
        <v>24</v>
      </c>
      <c r="D10" s="258" t="s">
        <v>553</v>
      </c>
      <c r="E10" s="258" t="s">
        <v>721</v>
      </c>
      <c r="F10" s="258" t="s">
        <v>554</v>
      </c>
      <c r="G10" s="309" t="s">
        <v>555</v>
      </c>
    </row>
    <row r="11" spans="2:7" s="65" customFormat="1" ht="17.25" customHeight="1" thickBot="1">
      <c r="B11" s="310"/>
      <c r="C11" s="260">
        <v>1</v>
      </c>
      <c r="D11" s="260">
        <v>2</v>
      </c>
      <c r="E11" s="260">
        <v>3</v>
      </c>
      <c r="F11" s="260" t="s">
        <v>556</v>
      </c>
      <c r="G11" s="311">
        <v>5</v>
      </c>
    </row>
    <row r="12" spans="2:7" s="65" customFormat="1" ht="33" customHeight="1">
      <c r="B12" s="91" t="s">
        <v>557</v>
      </c>
      <c r="C12" s="304"/>
      <c r="D12" s="305"/>
      <c r="E12" s="306"/>
      <c r="F12" s="16"/>
      <c r="G12" s="307"/>
    </row>
    <row r="13" spans="2:7" s="65" customFormat="1" ht="33" customHeight="1">
      <c r="B13" s="495" t="s">
        <v>558</v>
      </c>
      <c r="C13" s="68">
        <v>123000</v>
      </c>
      <c r="D13" s="69"/>
      <c r="E13" s="70"/>
      <c r="F13" s="69"/>
      <c r="G13" s="71"/>
    </row>
    <row r="14" spans="2:7" s="65" customFormat="1" ht="33" customHeight="1" thickBot="1">
      <c r="B14" s="494" t="s">
        <v>21</v>
      </c>
      <c r="C14" s="72">
        <v>123000</v>
      </c>
      <c r="D14" s="73"/>
      <c r="E14" s="74"/>
      <c r="F14" s="73"/>
      <c r="G14" s="75"/>
    </row>
    <row r="15" spans="2:7" s="65" customFormat="1" ht="42.75" customHeight="1" thickBot="1">
      <c r="B15" s="76"/>
      <c r="C15" s="77"/>
      <c r="D15" s="78"/>
      <c r="E15" s="79"/>
      <c r="F15" s="80" t="s">
        <v>57</v>
      </c>
      <c r="G15" s="80"/>
    </row>
    <row r="16" spans="2:8" s="65" customFormat="1" ht="33" customHeight="1">
      <c r="B16" s="828" t="s">
        <v>813</v>
      </c>
      <c r="C16" s="829"/>
      <c r="D16" s="829"/>
      <c r="E16" s="829"/>
      <c r="F16" s="794"/>
      <c r="G16" s="81"/>
      <c r="H16" s="82"/>
    </row>
    <row r="17" spans="2:7" s="65" customFormat="1" ht="19.5" thickBot="1">
      <c r="B17" s="312"/>
      <c r="C17" s="260" t="s">
        <v>559</v>
      </c>
      <c r="D17" s="260" t="s">
        <v>560</v>
      </c>
      <c r="E17" s="260" t="s">
        <v>561</v>
      </c>
      <c r="F17" s="261" t="s">
        <v>562</v>
      </c>
      <c r="G17" s="84"/>
    </row>
    <row r="18" spans="2:7" s="65" customFormat="1" ht="33" customHeight="1">
      <c r="B18" s="91" t="s">
        <v>557</v>
      </c>
      <c r="C18" s="16"/>
      <c r="D18" s="544"/>
      <c r="E18" s="544"/>
      <c r="F18" s="543"/>
      <c r="G18" s="14"/>
    </row>
    <row r="19" spans="2:8" ht="33" customHeight="1">
      <c r="B19" s="493" t="s">
        <v>558</v>
      </c>
      <c r="C19" s="70"/>
      <c r="D19" s="70"/>
      <c r="E19" s="85"/>
      <c r="F19" s="86"/>
      <c r="G19" s="14"/>
      <c r="H19" s="14"/>
    </row>
    <row r="20" spans="2:8" ht="33" customHeight="1" thickBot="1">
      <c r="B20" s="494" t="s">
        <v>21</v>
      </c>
      <c r="C20" s="74"/>
      <c r="D20" s="87"/>
      <c r="E20" s="88"/>
      <c r="F20" s="89"/>
      <c r="G20" s="14"/>
      <c r="H20" s="14"/>
    </row>
    <row r="21" ht="33" customHeight="1">
      <c r="G21" s="64"/>
    </row>
    <row r="22" spans="2:7" ht="18.75" customHeight="1">
      <c r="B22" s="820" t="s">
        <v>563</v>
      </c>
      <c r="C22" s="820"/>
      <c r="D22" s="820"/>
      <c r="E22" s="820"/>
      <c r="F22" s="820"/>
      <c r="G22" s="820"/>
    </row>
    <row r="23" ht="18.75" customHeight="1">
      <c r="B23" s="90"/>
    </row>
  </sheetData>
  <sheetProtection/>
  <mergeCells count="4">
    <mergeCell ref="B22:G22"/>
    <mergeCell ref="B5:G5"/>
    <mergeCell ref="B8:G9"/>
    <mergeCell ref="B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B1:W95"/>
  <sheetViews>
    <sheetView showGridLines="0" zoomScale="85" zoomScaleNormal="85" zoomScalePageLayoutView="0" workbookViewId="0" topLeftCell="A31">
      <selection activeCell="F43" sqref="F43"/>
    </sheetView>
  </sheetViews>
  <sheetFormatPr defaultColWidth="9.140625" defaultRowHeight="12.75"/>
  <cols>
    <col min="1" max="1" width="9.140625" style="5" customWidth="1"/>
    <col min="2" max="2" width="6.140625" style="5" customWidth="1"/>
    <col min="3" max="3" width="78.57421875" style="5" customWidth="1"/>
    <col min="4" max="9" width="21.7109375" style="5" customWidth="1"/>
    <col min="10" max="10" width="12.28125" style="5" customWidth="1"/>
    <col min="11" max="11" width="13.421875" style="5" customWidth="1"/>
    <col min="12" max="12" width="11.28125" style="5" customWidth="1"/>
    <col min="13" max="13" width="12.421875" style="5" customWidth="1"/>
    <col min="14" max="14" width="14.421875" style="5" customWidth="1"/>
    <col min="15" max="15" width="15.140625" style="5" customWidth="1"/>
    <col min="16" max="16" width="11.28125" style="5" customWidth="1"/>
    <col min="17" max="17" width="13.140625" style="5" customWidth="1"/>
    <col min="18" max="18" width="13.00390625" style="5" customWidth="1"/>
    <col min="19" max="19" width="14.140625" style="5" customWidth="1"/>
    <col min="20" max="20" width="26.57421875" style="5" customWidth="1"/>
    <col min="21" max="16384" width="9.140625" style="5" customWidth="1"/>
  </cols>
  <sheetData>
    <row r="1" ht="23.25">
      <c r="C1" s="607"/>
    </row>
    <row r="2" spans="3:9" ht="23.25">
      <c r="C2" s="607" t="s">
        <v>778</v>
      </c>
      <c r="I2" s="298" t="s">
        <v>741</v>
      </c>
    </row>
    <row r="4" spans="2:9" ht="18.75">
      <c r="B4" s="836" t="s">
        <v>56</v>
      </c>
      <c r="C4" s="836"/>
      <c r="D4" s="836"/>
      <c r="E4" s="836"/>
      <c r="F4" s="836"/>
      <c r="G4" s="836"/>
      <c r="H4" s="836"/>
      <c r="I4" s="836"/>
    </row>
    <row r="5" spans="3:9" ht="16.5" thickBot="1">
      <c r="C5" s="299"/>
      <c r="D5" s="299"/>
      <c r="E5" s="299"/>
      <c r="F5" s="299"/>
      <c r="G5" s="299"/>
      <c r="H5" s="299"/>
      <c r="I5" s="298" t="s">
        <v>57</v>
      </c>
    </row>
    <row r="6" spans="2:23" ht="25.5" customHeight="1">
      <c r="B6" s="841" t="s">
        <v>603</v>
      </c>
      <c r="C6" s="843" t="s">
        <v>59</v>
      </c>
      <c r="D6" s="833" t="s">
        <v>841</v>
      </c>
      <c r="E6" s="839" t="s">
        <v>842</v>
      </c>
      <c r="F6" s="837" t="s">
        <v>804</v>
      </c>
      <c r="G6" s="837" t="s">
        <v>810</v>
      </c>
      <c r="H6" s="837" t="s">
        <v>806</v>
      </c>
      <c r="I6" s="845" t="s">
        <v>812</v>
      </c>
      <c r="J6" s="832"/>
      <c r="K6" s="835"/>
      <c r="L6" s="832"/>
      <c r="M6" s="835"/>
      <c r="N6" s="832"/>
      <c r="O6" s="835"/>
      <c r="P6" s="832"/>
      <c r="Q6" s="835"/>
      <c r="R6" s="835"/>
      <c r="S6" s="835"/>
      <c r="T6" s="301"/>
      <c r="U6" s="301"/>
      <c r="V6" s="301"/>
      <c r="W6" s="301"/>
    </row>
    <row r="7" spans="2:23" ht="36.75" customHeight="1" thickBot="1">
      <c r="B7" s="842"/>
      <c r="C7" s="844"/>
      <c r="D7" s="834"/>
      <c r="E7" s="840"/>
      <c r="F7" s="838"/>
      <c r="G7" s="838"/>
      <c r="H7" s="838"/>
      <c r="I7" s="846"/>
      <c r="J7" s="832"/>
      <c r="K7" s="832"/>
      <c r="L7" s="832"/>
      <c r="M7" s="832"/>
      <c r="N7" s="832"/>
      <c r="O7" s="835"/>
      <c r="P7" s="832"/>
      <c r="Q7" s="835"/>
      <c r="R7" s="835"/>
      <c r="S7" s="835"/>
      <c r="T7" s="301"/>
      <c r="U7" s="301"/>
      <c r="V7" s="301"/>
      <c r="W7" s="301"/>
    </row>
    <row r="8" spans="2:23" ht="36" customHeight="1">
      <c r="B8" s="490" t="s">
        <v>97</v>
      </c>
      <c r="C8" s="571" t="s">
        <v>181</v>
      </c>
      <c r="D8" s="632">
        <v>26948677</v>
      </c>
      <c r="E8" s="633">
        <v>24440300</v>
      </c>
      <c r="F8" s="572">
        <v>7315394</v>
      </c>
      <c r="G8" s="633">
        <v>14776890</v>
      </c>
      <c r="H8" s="633">
        <v>22341026</v>
      </c>
      <c r="I8" s="632">
        <v>29905162</v>
      </c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</row>
    <row r="9" spans="2:23" ht="36" customHeight="1">
      <c r="B9" s="488" t="s">
        <v>98</v>
      </c>
      <c r="C9" s="573" t="s">
        <v>182</v>
      </c>
      <c r="D9" s="574">
        <v>37133644</v>
      </c>
      <c r="E9" s="575">
        <v>33081058</v>
      </c>
      <c r="F9" s="575">
        <v>10114812</v>
      </c>
      <c r="G9" s="575">
        <v>20431496</v>
      </c>
      <c r="H9" s="575">
        <v>30894597</v>
      </c>
      <c r="I9" s="574">
        <v>41357698</v>
      </c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</row>
    <row r="10" spans="2:23" ht="36" customHeight="1">
      <c r="B10" s="488" t="s">
        <v>99</v>
      </c>
      <c r="C10" s="573" t="s">
        <v>183</v>
      </c>
      <c r="D10" s="574">
        <v>43780568</v>
      </c>
      <c r="E10" s="575">
        <v>38754460</v>
      </c>
      <c r="F10" s="575">
        <v>11849502</v>
      </c>
      <c r="G10" s="575">
        <v>23935498</v>
      </c>
      <c r="H10" s="575">
        <v>36193020</v>
      </c>
      <c r="I10" s="574">
        <v>48450543</v>
      </c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</row>
    <row r="11" spans="2:23" ht="36" customHeight="1">
      <c r="B11" s="488" t="s">
        <v>100</v>
      </c>
      <c r="C11" s="573" t="s">
        <v>184</v>
      </c>
      <c r="D11" s="576">
        <v>51</v>
      </c>
      <c r="E11" s="576">
        <v>48</v>
      </c>
      <c r="F11" s="576">
        <v>49</v>
      </c>
      <c r="G11" s="576">
        <v>50</v>
      </c>
      <c r="H11" s="576">
        <v>50</v>
      </c>
      <c r="I11" s="576">
        <v>50</v>
      </c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</row>
    <row r="12" spans="2:23" ht="36" customHeight="1">
      <c r="B12" s="488" t="s">
        <v>185</v>
      </c>
      <c r="C12" s="577" t="s">
        <v>186</v>
      </c>
      <c r="D12" s="578">
        <v>43</v>
      </c>
      <c r="E12" s="578">
        <v>40</v>
      </c>
      <c r="F12" s="578">
        <v>41</v>
      </c>
      <c r="G12" s="578">
        <v>43</v>
      </c>
      <c r="H12" s="578">
        <v>43</v>
      </c>
      <c r="I12" s="578">
        <v>43</v>
      </c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</row>
    <row r="13" spans="2:23" ht="36" customHeight="1">
      <c r="B13" s="488" t="s">
        <v>187</v>
      </c>
      <c r="C13" s="577" t="s">
        <v>188</v>
      </c>
      <c r="D13" s="578">
        <v>8</v>
      </c>
      <c r="E13" s="578">
        <v>8</v>
      </c>
      <c r="F13" s="578">
        <v>8</v>
      </c>
      <c r="G13" s="578">
        <v>7</v>
      </c>
      <c r="H13" s="578">
        <v>7</v>
      </c>
      <c r="I13" s="578">
        <v>7</v>
      </c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</row>
    <row r="14" spans="2:23" ht="36" customHeight="1">
      <c r="B14" s="488" t="s">
        <v>88</v>
      </c>
      <c r="C14" s="579" t="s">
        <v>61</v>
      </c>
      <c r="D14" s="580">
        <v>110000</v>
      </c>
      <c r="E14" s="578">
        <v>21834.07</v>
      </c>
      <c r="F14" s="572">
        <v>30000</v>
      </c>
      <c r="G14" s="572">
        <v>30000</v>
      </c>
      <c r="H14" s="572">
        <v>30000</v>
      </c>
      <c r="I14" s="572">
        <v>30000</v>
      </c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</row>
    <row r="15" spans="2:23" ht="36" customHeight="1">
      <c r="B15" s="488" t="s">
        <v>89</v>
      </c>
      <c r="C15" s="579" t="s">
        <v>550</v>
      </c>
      <c r="D15" s="580">
        <v>2</v>
      </c>
      <c r="E15" s="578">
        <v>1</v>
      </c>
      <c r="F15" s="572">
        <v>1</v>
      </c>
      <c r="G15" s="572">
        <v>1</v>
      </c>
      <c r="H15" s="572">
        <v>1</v>
      </c>
      <c r="I15" s="581">
        <v>1</v>
      </c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</row>
    <row r="16" spans="2:23" ht="36" customHeight="1">
      <c r="B16" s="488" t="s">
        <v>90</v>
      </c>
      <c r="C16" s="579" t="s">
        <v>62</v>
      </c>
      <c r="D16" s="580"/>
      <c r="E16" s="576"/>
      <c r="F16" s="575"/>
      <c r="G16" s="575"/>
      <c r="H16" s="575"/>
      <c r="I16" s="574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</row>
    <row r="17" spans="2:23" ht="36" customHeight="1">
      <c r="B17" s="488" t="s">
        <v>189</v>
      </c>
      <c r="C17" s="579" t="s">
        <v>565</v>
      </c>
      <c r="D17" s="580"/>
      <c r="E17" s="575"/>
      <c r="F17" s="575"/>
      <c r="G17" s="575"/>
      <c r="H17" s="575"/>
      <c r="I17" s="574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</row>
    <row r="18" spans="2:23" ht="36" customHeight="1">
      <c r="B18" s="488" t="s">
        <v>91</v>
      </c>
      <c r="C18" s="573" t="s">
        <v>63</v>
      </c>
      <c r="D18" s="580">
        <v>2952000</v>
      </c>
      <c r="E18" s="576">
        <v>1995000</v>
      </c>
      <c r="F18" s="575">
        <v>625750</v>
      </c>
      <c r="G18" s="575">
        <v>1200000</v>
      </c>
      <c r="H18" s="575">
        <v>1760000</v>
      </c>
      <c r="I18" s="574">
        <v>2200000</v>
      </c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</row>
    <row r="19" spans="2:23" ht="36" customHeight="1">
      <c r="B19" s="488" t="s">
        <v>92</v>
      </c>
      <c r="C19" s="582" t="s">
        <v>549</v>
      </c>
      <c r="D19" s="580">
        <v>7</v>
      </c>
      <c r="E19" s="575">
        <v>6</v>
      </c>
      <c r="F19" s="575">
        <v>3</v>
      </c>
      <c r="G19" s="575">
        <v>4</v>
      </c>
      <c r="H19" s="575">
        <v>6</v>
      </c>
      <c r="I19" s="574">
        <v>6</v>
      </c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</row>
    <row r="20" spans="2:23" ht="36" customHeight="1">
      <c r="B20" s="488" t="s">
        <v>93</v>
      </c>
      <c r="C20" s="573" t="s">
        <v>64</v>
      </c>
      <c r="D20" s="580"/>
      <c r="E20" s="575"/>
      <c r="F20" s="575"/>
      <c r="G20" s="575"/>
      <c r="H20" s="575"/>
      <c r="I20" s="574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</row>
    <row r="21" spans="2:23" ht="36" customHeight="1">
      <c r="B21" s="488" t="s">
        <v>94</v>
      </c>
      <c r="C21" s="579" t="s">
        <v>564</v>
      </c>
      <c r="D21" s="580"/>
      <c r="E21" s="576"/>
      <c r="F21" s="575"/>
      <c r="G21" s="575"/>
      <c r="H21" s="575"/>
      <c r="I21" s="574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</row>
    <row r="22" spans="2:23" ht="36" customHeight="1">
      <c r="B22" s="488" t="s">
        <v>155</v>
      </c>
      <c r="C22" s="573" t="s">
        <v>105</v>
      </c>
      <c r="D22" s="580"/>
      <c r="E22" s="576"/>
      <c r="F22" s="575"/>
      <c r="G22" s="575"/>
      <c r="H22" s="575"/>
      <c r="I22" s="574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</row>
    <row r="23" spans="2:23" ht="36" customHeight="1">
      <c r="B23" s="488" t="s">
        <v>43</v>
      </c>
      <c r="C23" s="573" t="s">
        <v>568</v>
      </c>
      <c r="D23" s="580"/>
      <c r="E23" s="575"/>
      <c r="F23" s="575"/>
      <c r="G23" s="575"/>
      <c r="H23" s="575"/>
      <c r="I23" s="574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</row>
    <row r="24" spans="2:23" ht="36" customHeight="1">
      <c r="B24" s="488" t="s">
        <v>157</v>
      </c>
      <c r="C24" s="573" t="s">
        <v>719</v>
      </c>
      <c r="D24" s="580">
        <v>217704</v>
      </c>
      <c r="E24" s="575">
        <v>73000</v>
      </c>
      <c r="F24" s="575">
        <v>29619</v>
      </c>
      <c r="G24" s="575">
        <v>59238</v>
      </c>
      <c r="H24" s="575">
        <v>88857</v>
      </c>
      <c r="I24" s="574">
        <v>112000</v>
      </c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</row>
    <row r="25" spans="2:23" ht="36" customHeight="1">
      <c r="B25" s="488" t="s">
        <v>190</v>
      </c>
      <c r="C25" s="573" t="s">
        <v>718</v>
      </c>
      <c r="D25" s="580">
        <v>3</v>
      </c>
      <c r="E25" s="576">
        <v>3</v>
      </c>
      <c r="F25" s="575">
        <v>3</v>
      </c>
      <c r="G25" s="575">
        <v>3</v>
      </c>
      <c r="H25" s="575">
        <v>3</v>
      </c>
      <c r="I25" s="574">
        <v>3</v>
      </c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</row>
    <row r="26" spans="2:23" ht="36" customHeight="1">
      <c r="B26" s="488" t="s">
        <v>191</v>
      </c>
      <c r="C26" s="573" t="s">
        <v>521</v>
      </c>
      <c r="D26" s="580"/>
      <c r="E26" s="575"/>
      <c r="F26" s="575"/>
      <c r="G26" s="575"/>
      <c r="H26" s="575"/>
      <c r="I26" s="574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</row>
    <row r="27" spans="2:23" ht="36" customHeight="1">
      <c r="B27" s="488" t="s">
        <v>192</v>
      </c>
      <c r="C27" s="573" t="s">
        <v>567</v>
      </c>
      <c r="D27" s="580"/>
      <c r="E27" s="575"/>
      <c r="F27" s="575"/>
      <c r="G27" s="575"/>
      <c r="H27" s="575"/>
      <c r="I27" s="574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</row>
    <row r="28" spans="2:23" ht="36" customHeight="1">
      <c r="B28" s="488" t="s">
        <v>193</v>
      </c>
      <c r="C28" s="573" t="s">
        <v>65</v>
      </c>
      <c r="D28" s="580">
        <v>700000</v>
      </c>
      <c r="E28" s="576">
        <v>520000</v>
      </c>
      <c r="F28" s="575">
        <v>168000</v>
      </c>
      <c r="G28" s="575">
        <v>350000</v>
      </c>
      <c r="H28" s="575">
        <v>520000</v>
      </c>
      <c r="I28" s="574">
        <v>650000</v>
      </c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</row>
    <row r="29" spans="2:23" ht="36" customHeight="1">
      <c r="B29" s="488" t="s">
        <v>194</v>
      </c>
      <c r="C29" s="573" t="s">
        <v>46</v>
      </c>
      <c r="D29" s="580">
        <v>100000</v>
      </c>
      <c r="E29" s="575">
        <v>35000</v>
      </c>
      <c r="F29" s="575">
        <v>15000</v>
      </c>
      <c r="G29" s="575">
        <v>30000</v>
      </c>
      <c r="H29" s="575">
        <v>45000</v>
      </c>
      <c r="I29" s="574">
        <v>60000</v>
      </c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</row>
    <row r="30" spans="2:23" ht="36" customHeight="1">
      <c r="B30" s="488" t="s">
        <v>159</v>
      </c>
      <c r="C30" s="583" t="s">
        <v>47</v>
      </c>
      <c r="D30" s="580"/>
      <c r="E30" s="575"/>
      <c r="F30" s="575"/>
      <c r="G30" s="575"/>
      <c r="H30" s="575"/>
      <c r="I30" s="574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</row>
    <row r="31" spans="2:23" ht="36" customHeight="1">
      <c r="B31" s="488" t="s">
        <v>160</v>
      </c>
      <c r="C31" s="573" t="s">
        <v>66</v>
      </c>
      <c r="D31" s="580"/>
      <c r="E31" s="575"/>
      <c r="F31" s="575"/>
      <c r="G31" s="575"/>
      <c r="H31" s="575"/>
      <c r="I31" s="574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</row>
    <row r="32" spans="2:23" ht="36" customHeight="1">
      <c r="B32" s="488" t="s">
        <v>520</v>
      </c>
      <c r="C32" s="573" t="s">
        <v>68</v>
      </c>
      <c r="D32" s="580">
        <v>379300</v>
      </c>
      <c r="E32" s="575">
        <v>360441</v>
      </c>
      <c r="F32" s="575">
        <v>209320</v>
      </c>
      <c r="G32" s="575">
        <v>25000</v>
      </c>
      <c r="H32" s="575">
        <v>413600</v>
      </c>
      <c r="I32" s="574">
        <v>413600</v>
      </c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</row>
    <row r="33" spans="2:23" ht="36" customHeight="1">
      <c r="B33" s="488" t="s">
        <v>44</v>
      </c>
      <c r="C33" s="573" t="s">
        <v>67</v>
      </c>
      <c r="D33" s="580">
        <v>5</v>
      </c>
      <c r="E33" s="576">
        <v>5</v>
      </c>
      <c r="F33" s="575">
        <v>2</v>
      </c>
      <c r="G33" s="575">
        <v>3</v>
      </c>
      <c r="H33" s="575">
        <v>6</v>
      </c>
      <c r="I33" s="574">
        <v>6</v>
      </c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</row>
    <row r="34" spans="2:23" ht="36" customHeight="1">
      <c r="B34" s="488" t="s">
        <v>195</v>
      </c>
      <c r="C34" s="573" t="s">
        <v>69</v>
      </c>
      <c r="D34" s="580"/>
      <c r="E34" s="575"/>
      <c r="F34" s="575"/>
      <c r="G34" s="575"/>
      <c r="H34" s="575"/>
      <c r="I34" s="574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</row>
    <row r="35" spans="2:23" ht="36" customHeight="1">
      <c r="B35" s="488" t="s">
        <v>196</v>
      </c>
      <c r="C35" s="573" t="s">
        <v>70</v>
      </c>
      <c r="D35" s="580">
        <v>2595487</v>
      </c>
      <c r="E35" s="575">
        <v>2595487</v>
      </c>
      <c r="F35" s="575">
        <v>180000</v>
      </c>
      <c r="G35" s="575">
        <v>180000</v>
      </c>
      <c r="H35" s="575">
        <v>180000</v>
      </c>
      <c r="I35" s="574">
        <v>180000</v>
      </c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</row>
    <row r="36" spans="2:23" ht="36" customHeight="1">
      <c r="B36" s="488" t="s">
        <v>161</v>
      </c>
      <c r="C36" s="573" t="s">
        <v>71</v>
      </c>
      <c r="D36" s="580"/>
      <c r="E36" s="575"/>
      <c r="F36" s="575"/>
      <c r="G36" s="575"/>
      <c r="H36" s="575"/>
      <c r="I36" s="574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</row>
    <row r="37" spans="2:23" ht="36" customHeight="1" thickBot="1">
      <c r="B37" s="489" t="s">
        <v>197</v>
      </c>
      <c r="C37" s="584" t="s">
        <v>72</v>
      </c>
      <c r="D37" s="753">
        <v>50000</v>
      </c>
      <c r="E37" s="585">
        <v>50000</v>
      </c>
      <c r="F37" s="585"/>
      <c r="G37" s="585"/>
      <c r="H37" s="585"/>
      <c r="I37" s="586">
        <v>50000</v>
      </c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</row>
    <row r="38" spans="2:23" ht="15.75">
      <c r="B38" s="300"/>
      <c r="C38" s="587"/>
      <c r="D38" s="587"/>
      <c r="E38" s="587"/>
      <c r="F38" s="587"/>
      <c r="G38" s="587"/>
      <c r="H38" s="587"/>
      <c r="I38" s="587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</row>
    <row r="39" spans="2:23" ht="19.5" customHeight="1">
      <c r="B39" s="300"/>
      <c r="C39" s="831" t="s">
        <v>569</v>
      </c>
      <c r="D39" s="831"/>
      <c r="E39" s="588"/>
      <c r="F39" s="589"/>
      <c r="G39" s="589"/>
      <c r="H39" s="590"/>
      <c r="I39" s="590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</row>
    <row r="40" spans="2:23" ht="18.75" customHeight="1">
      <c r="B40" s="300"/>
      <c r="C40" s="830" t="s">
        <v>566</v>
      </c>
      <c r="D40" s="830"/>
      <c r="E40" s="830"/>
      <c r="F40" s="588"/>
      <c r="G40" s="588"/>
      <c r="H40" s="588"/>
      <c r="I40" s="588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</row>
    <row r="41" spans="2:23" ht="15.75">
      <c r="B41" s="300"/>
      <c r="C41" s="587"/>
      <c r="D41" s="587"/>
      <c r="E41" s="588"/>
      <c r="F41" s="588"/>
      <c r="G41" s="588"/>
      <c r="H41" s="588"/>
      <c r="I41" s="588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</row>
    <row r="42" spans="3:23" ht="24" customHeight="1">
      <c r="C42" s="303"/>
      <c r="D42" s="301"/>
      <c r="E42" s="301"/>
      <c r="F42" s="527"/>
      <c r="G42" s="527"/>
      <c r="H42" s="527"/>
      <c r="I42" s="527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</row>
    <row r="43" spans="2:23" ht="15.75">
      <c r="B43" s="300"/>
      <c r="C43" s="302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</row>
    <row r="44" spans="2:23" ht="15.75">
      <c r="B44" s="300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</row>
    <row r="45" spans="2:23" ht="15.75">
      <c r="B45" s="300"/>
      <c r="C45" s="301"/>
      <c r="D45" s="302"/>
      <c r="E45" s="302"/>
      <c r="F45" s="302"/>
      <c r="G45" s="302"/>
      <c r="H45" s="302"/>
      <c r="I45" s="302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</row>
    <row r="46" spans="2:23" ht="15.75">
      <c r="B46" s="300"/>
      <c r="C46" s="301"/>
      <c r="D46" s="302"/>
      <c r="E46" s="302"/>
      <c r="F46" s="302"/>
      <c r="G46" s="302"/>
      <c r="H46" s="302"/>
      <c r="I46" s="302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</row>
    <row r="47" spans="2:23" ht="15.75">
      <c r="B47" s="300"/>
      <c r="C47" s="302"/>
      <c r="D47" s="302"/>
      <c r="E47" s="302"/>
      <c r="F47" s="302"/>
      <c r="G47" s="302"/>
      <c r="H47" s="302"/>
      <c r="I47" s="302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</row>
    <row r="48" spans="2:23" ht="15.75">
      <c r="B48" s="300"/>
      <c r="C48" s="302"/>
      <c r="D48" s="302"/>
      <c r="E48" s="302"/>
      <c r="F48" s="302"/>
      <c r="G48" s="302"/>
      <c r="H48" s="302"/>
      <c r="I48" s="302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</row>
    <row r="49" spans="2:23" ht="15.75">
      <c r="B49" s="300"/>
      <c r="C49" s="302"/>
      <c r="D49" s="302"/>
      <c r="E49" s="302"/>
      <c r="F49" s="302"/>
      <c r="G49" s="302"/>
      <c r="H49" s="302"/>
      <c r="I49" s="302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</row>
    <row r="50" spans="2:15" ht="15.75">
      <c r="B50" s="300"/>
      <c r="C50" s="302"/>
      <c r="D50" s="302"/>
      <c r="E50" s="302"/>
      <c r="F50" s="302"/>
      <c r="G50" s="302"/>
      <c r="H50" s="302"/>
      <c r="I50" s="302"/>
      <c r="J50" s="301"/>
      <c r="K50" s="301"/>
      <c r="L50" s="301"/>
      <c r="M50" s="301"/>
      <c r="N50" s="301"/>
      <c r="O50" s="301"/>
    </row>
    <row r="51" spans="2:15" ht="15.75">
      <c r="B51" s="300"/>
      <c r="C51" s="302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</row>
    <row r="52" spans="2:15" ht="15.75">
      <c r="B52" s="300"/>
      <c r="C52" s="302"/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</row>
    <row r="53" spans="2:15" ht="15.75">
      <c r="B53" s="300"/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</row>
    <row r="54" spans="2:15" ht="15.75">
      <c r="B54" s="300"/>
      <c r="C54" s="301"/>
      <c r="D54" s="302"/>
      <c r="E54" s="302"/>
      <c r="F54" s="302"/>
      <c r="G54" s="302"/>
      <c r="H54" s="302"/>
      <c r="I54" s="302"/>
      <c r="J54" s="301"/>
      <c r="K54" s="301"/>
      <c r="L54" s="301"/>
      <c r="M54" s="301"/>
      <c r="N54" s="301"/>
      <c r="O54" s="301"/>
    </row>
    <row r="55" spans="2:15" ht="15.75">
      <c r="B55" s="300"/>
      <c r="C55" s="301"/>
      <c r="D55" s="302"/>
      <c r="E55" s="302"/>
      <c r="F55" s="302"/>
      <c r="G55" s="302"/>
      <c r="H55" s="302"/>
      <c r="I55" s="302"/>
      <c r="J55" s="301"/>
      <c r="K55" s="301"/>
      <c r="L55" s="301"/>
      <c r="M55" s="301"/>
      <c r="N55" s="301"/>
      <c r="O55" s="301"/>
    </row>
    <row r="56" spans="2:15" ht="15.75">
      <c r="B56" s="300"/>
      <c r="C56" s="302"/>
      <c r="D56" s="302"/>
      <c r="E56" s="302"/>
      <c r="F56" s="302"/>
      <c r="G56" s="302"/>
      <c r="H56" s="302"/>
      <c r="I56" s="302"/>
      <c r="J56" s="301"/>
      <c r="K56" s="301"/>
      <c r="L56" s="301"/>
      <c r="M56" s="301"/>
      <c r="N56" s="301"/>
      <c r="O56" s="301"/>
    </row>
    <row r="57" spans="2:15" ht="15.75">
      <c r="B57" s="300"/>
      <c r="C57" s="302"/>
      <c r="D57" s="302"/>
      <c r="E57" s="302"/>
      <c r="F57" s="302"/>
      <c r="G57" s="302"/>
      <c r="H57" s="302"/>
      <c r="I57" s="302"/>
      <c r="J57" s="301"/>
      <c r="K57" s="301"/>
      <c r="L57" s="301"/>
      <c r="M57" s="301"/>
      <c r="N57" s="301"/>
      <c r="O57" s="301"/>
    </row>
    <row r="58" spans="2:15" ht="15.75">
      <c r="B58" s="300"/>
      <c r="C58" s="302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</row>
    <row r="59" spans="2:15" ht="15.75">
      <c r="B59" s="300"/>
      <c r="C59" s="302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</row>
    <row r="60" spans="2:15" ht="15.75"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</row>
    <row r="61" spans="2:15" ht="15.75">
      <c r="B61" s="301"/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</row>
    <row r="62" spans="2:15" ht="15.75">
      <c r="B62" s="301"/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1"/>
    </row>
    <row r="63" spans="2:15" ht="15.75">
      <c r="B63" s="301"/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01"/>
      <c r="O63" s="301"/>
    </row>
    <row r="64" spans="2:15" ht="15.75">
      <c r="B64" s="301"/>
      <c r="C64" s="301"/>
      <c r="D64" s="301"/>
      <c r="E64" s="301"/>
      <c r="F64" s="301"/>
      <c r="G64" s="301"/>
      <c r="H64" s="301"/>
      <c r="I64" s="301"/>
      <c r="J64" s="301"/>
      <c r="K64" s="301"/>
      <c r="L64" s="301"/>
      <c r="M64" s="301"/>
      <c r="N64" s="301"/>
      <c r="O64" s="301"/>
    </row>
    <row r="65" spans="2:15" ht="15.75">
      <c r="B65" s="301"/>
      <c r="C65" s="301"/>
      <c r="D65" s="301"/>
      <c r="E65" s="301"/>
      <c r="F65" s="301"/>
      <c r="G65" s="301"/>
      <c r="H65" s="301"/>
      <c r="I65" s="301"/>
      <c r="J65" s="301"/>
      <c r="K65" s="301"/>
      <c r="L65" s="301"/>
      <c r="M65" s="301"/>
      <c r="N65" s="301"/>
      <c r="O65" s="301"/>
    </row>
    <row r="66" spans="2:15" ht="15.75">
      <c r="B66" s="301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1"/>
    </row>
    <row r="67" spans="2:15" ht="15.75">
      <c r="B67" s="301"/>
      <c r="C67" s="301"/>
      <c r="D67" s="301"/>
      <c r="E67" s="301"/>
      <c r="F67" s="301"/>
      <c r="G67" s="301"/>
      <c r="H67" s="301"/>
      <c r="I67" s="301"/>
      <c r="J67" s="301"/>
      <c r="K67" s="301"/>
      <c r="L67" s="301"/>
      <c r="M67" s="301"/>
      <c r="N67" s="301"/>
      <c r="O67" s="301"/>
    </row>
    <row r="68" spans="2:15" ht="15.75">
      <c r="B68" s="301"/>
      <c r="C68" s="301"/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N68" s="301"/>
      <c r="O68" s="301"/>
    </row>
    <row r="69" spans="2:15" ht="15.75">
      <c r="B69" s="301"/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301"/>
      <c r="O69" s="301"/>
    </row>
    <row r="70" spans="2:15" ht="15.75">
      <c r="B70" s="301"/>
      <c r="C70" s="301"/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301"/>
      <c r="O70" s="301"/>
    </row>
    <row r="71" spans="2:15" ht="15.75">
      <c r="B71" s="301"/>
      <c r="C71" s="301"/>
      <c r="D71" s="301"/>
      <c r="E71" s="301"/>
      <c r="F71" s="301"/>
      <c r="G71" s="301"/>
      <c r="H71" s="301"/>
      <c r="I71" s="301"/>
      <c r="J71" s="301"/>
      <c r="K71" s="301"/>
      <c r="L71" s="301"/>
      <c r="M71" s="301"/>
      <c r="N71" s="301"/>
      <c r="O71" s="301"/>
    </row>
    <row r="72" spans="2:15" ht="15.75">
      <c r="B72" s="301"/>
      <c r="C72" s="301"/>
      <c r="D72" s="301"/>
      <c r="E72" s="301"/>
      <c r="F72" s="301"/>
      <c r="G72" s="301"/>
      <c r="H72" s="301"/>
      <c r="I72" s="301"/>
      <c r="J72" s="301"/>
      <c r="K72" s="301"/>
      <c r="L72" s="301"/>
      <c r="M72" s="301"/>
      <c r="N72" s="301"/>
      <c r="O72" s="301"/>
    </row>
    <row r="73" spans="2:15" ht="15.75">
      <c r="B73" s="301"/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1"/>
      <c r="O73" s="301"/>
    </row>
    <row r="74" spans="2:15" ht="15.75"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301"/>
    </row>
    <row r="75" spans="2:15" ht="15.75">
      <c r="B75" s="301"/>
      <c r="C75" s="301"/>
      <c r="D75" s="301"/>
      <c r="E75" s="301"/>
      <c r="F75" s="301"/>
      <c r="G75" s="301"/>
      <c r="H75" s="301"/>
      <c r="I75" s="301"/>
      <c r="J75" s="301"/>
      <c r="K75" s="301"/>
      <c r="L75" s="301"/>
      <c r="M75" s="301"/>
      <c r="N75" s="301"/>
      <c r="O75" s="301"/>
    </row>
    <row r="76" spans="2:15" ht="15.75">
      <c r="B76" s="301"/>
      <c r="C76" s="301"/>
      <c r="D76" s="301"/>
      <c r="E76" s="301"/>
      <c r="F76" s="301"/>
      <c r="G76" s="301"/>
      <c r="H76" s="301"/>
      <c r="I76" s="301"/>
      <c r="J76" s="301"/>
      <c r="K76" s="301"/>
      <c r="L76" s="301"/>
      <c r="M76" s="301"/>
      <c r="N76" s="301"/>
      <c r="O76" s="301"/>
    </row>
    <row r="77" spans="2:15" ht="15.75">
      <c r="B77" s="301"/>
      <c r="C77" s="301"/>
      <c r="D77" s="301"/>
      <c r="E77" s="301"/>
      <c r="F77" s="301"/>
      <c r="G77" s="301"/>
      <c r="H77" s="301"/>
      <c r="I77" s="301"/>
      <c r="J77" s="301"/>
      <c r="K77" s="301"/>
      <c r="L77" s="301"/>
      <c r="M77" s="301"/>
      <c r="N77" s="301"/>
      <c r="O77" s="301"/>
    </row>
    <row r="78" spans="2:15" ht="15.75"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</row>
    <row r="79" spans="2:15" ht="15.75">
      <c r="B79" s="301"/>
      <c r="C79" s="301"/>
      <c r="D79" s="301"/>
      <c r="E79" s="301"/>
      <c r="F79" s="301"/>
      <c r="G79" s="301"/>
      <c r="H79" s="301"/>
      <c r="I79" s="301"/>
      <c r="J79" s="301"/>
      <c r="K79" s="301"/>
      <c r="L79" s="301"/>
      <c r="M79" s="301"/>
      <c r="N79" s="301"/>
      <c r="O79" s="301"/>
    </row>
    <row r="80" spans="2:15" ht="15.75">
      <c r="B80" s="301"/>
      <c r="C80" s="301"/>
      <c r="D80" s="301"/>
      <c r="E80" s="301"/>
      <c r="F80" s="301"/>
      <c r="G80" s="301"/>
      <c r="H80" s="301"/>
      <c r="I80" s="301"/>
      <c r="J80" s="301"/>
      <c r="K80" s="301"/>
      <c r="L80" s="301"/>
      <c r="M80" s="301"/>
      <c r="N80" s="301"/>
      <c r="O80" s="301"/>
    </row>
    <row r="81" spans="2:15" ht="15.75">
      <c r="B81" s="301"/>
      <c r="C81" s="301"/>
      <c r="D81" s="301"/>
      <c r="E81" s="301"/>
      <c r="F81" s="301"/>
      <c r="G81" s="301"/>
      <c r="H81" s="301"/>
      <c r="I81" s="301"/>
      <c r="J81" s="301"/>
      <c r="K81" s="301"/>
      <c r="L81" s="301"/>
      <c r="M81" s="301"/>
      <c r="N81" s="301"/>
      <c r="O81" s="301"/>
    </row>
    <row r="82" spans="2:15" ht="15.75">
      <c r="B82" s="301"/>
      <c r="C82" s="301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</row>
    <row r="83" spans="2:15" ht="15.75">
      <c r="B83" s="301"/>
      <c r="C83" s="301"/>
      <c r="D83" s="301"/>
      <c r="E83" s="301"/>
      <c r="F83" s="301"/>
      <c r="G83" s="301"/>
      <c r="H83" s="301"/>
      <c r="I83" s="301"/>
      <c r="J83" s="301"/>
      <c r="K83" s="301"/>
      <c r="L83" s="301"/>
      <c r="M83" s="301"/>
      <c r="N83" s="301"/>
      <c r="O83" s="301"/>
    </row>
    <row r="84" spans="2:15" ht="15.75"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</row>
    <row r="85" spans="2:15" ht="15.75">
      <c r="B85" s="301"/>
      <c r="C85" s="301"/>
      <c r="D85" s="301"/>
      <c r="E85" s="301"/>
      <c r="F85" s="301"/>
      <c r="G85" s="301"/>
      <c r="H85" s="301"/>
      <c r="I85" s="301"/>
      <c r="J85" s="301"/>
      <c r="K85" s="301"/>
      <c r="L85" s="301"/>
      <c r="M85" s="301"/>
      <c r="N85" s="301"/>
      <c r="O85" s="301"/>
    </row>
    <row r="86" spans="2:15" ht="15.75">
      <c r="B86" s="301"/>
      <c r="C86" s="301"/>
      <c r="D86" s="301"/>
      <c r="E86" s="301"/>
      <c r="F86" s="301"/>
      <c r="G86" s="301"/>
      <c r="H86" s="301"/>
      <c r="I86" s="301"/>
      <c r="J86" s="301"/>
      <c r="K86" s="301"/>
      <c r="L86" s="301"/>
      <c r="M86" s="301"/>
      <c r="N86" s="301"/>
      <c r="O86" s="301"/>
    </row>
    <row r="87" spans="2:15" ht="15.75">
      <c r="B87" s="301"/>
      <c r="C87" s="301"/>
      <c r="D87" s="301"/>
      <c r="E87" s="301"/>
      <c r="F87" s="301"/>
      <c r="G87" s="301"/>
      <c r="H87" s="301"/>
      <c r="I87" s="301"/>
      <c r="J87" s="301"/>
      <c r="K87" s="301"/>
      <c r="L87" s="301"/>
      <c r="M87" s="301"/>
      <c r="N87" s="301"/>
      <c r="O87" s="301"/>
    </row>
    <row r="88" spans="2:15" ht="15.75">
      <c r="B88" s="301"/>
      <c r="C88" s="301"/>
      <c r="D88" s="301"/>
      <c r="E88" s="301"/>
      <c r="F88" s="301"/>
      <c r="G88" s="301"/>
      <c r="H88" s="301"/>
      <c r="I88" s="301"/>
      <c r="J88" s="301"/>
      <c r="K88" s="301"/>
      <c r="L88" s="301"/>
      <c r="M88" s="301"/>
      <c r="N88" s="301"/>
      <c r="O88" s="301"/>
    </row>
    <row r="89" spans="2:15" ht="15.75">
      <c r="B89" s="301"/>
      <c r="C89" s="301"/>
      <c r="D89" s="301"/>
      <c r="E89" s="301"/>
      <c r="F89" s="301"/>
      <c r="G89" s="301"/>
      <c r="H89" s="301"/>
      <c r="I89" s="301"/>
      <c r="J89" s="301"/>
      <c r="K89" s="301"/>
      <c r="L89" s="301"/>
      <c r="M89" s="301"/>
      <c r="N89" s="301"/>
      <c r="O89" s="301"/>
    </row>
    <row r="90" spans="2:15" ht="15.75">
      <c r="B90" s="301"/>
      <c r="C90" s="301"/>
      <c r="D90" s="301"/>
      <c r="E90" s="301"/>
      <c r="F90" s="301"/>
      <c r="G90" s="301"/>
      <c r="H90" s="301"/>
      <c r="I90" s="301"/>
      <c r="J90" s="301"/>
      <c r="K90" s="301"/>
      <c r="L90" s="301"/>
      <c r="M90" s="301"/>
      <c r="N90" s="301"/>
      <c r="O90" s="301"/>
    </row>
    <row r="91" spans="2:15" ht="15.75">
      <c r="B91" s="301"/>
      <c r="C91" s="301"/>
      <c r="D91" s="301"/>
      <c r="E91" s="301"/>
      <c r="F91" s="301"/>
      <c r="G91" s="301"/>
      <c r="H91" s="301"/>
      <c r="I91" s="301"/>
      <c r="J91" s="301"/>
      <c r="K91" s="301"/>
      <c r="L91" s="301"/>
      <c r="M91" s="301"/>
      <c r="N91" s="301"/>
      <c r="O91" s="301"/>
    </row>
    <row r="92" spans="2:15" ht="15.75">
      <c r="B92" s="301"/>
      <c r="C92" s="301"/>
      <c r="D92" s="301"/>
      <c r="E92" s="301"/>
      <c r="F92" s="301"/>
      <c r="G92" s="301"/>
      <c r="H92" s="301"/>
      <c r="I92" s="301"/>
      <c r="J92" s="301"/>
      <c r="K92" s="301"/>
      <c r="L92" s="301"/>
      <c r="M92" s="301"/>
      <c r="N92" s="301"/>
      <c r="O92" s="301"/>
    </row>
    <row r="93" spans="2:15" ht="15.75">
      <c r="B93" s="301"/>
      <c r="C93" s="301"/>
      <c r="D93" s="301"/>
      <c r="E93" s="301"/>
      <c r="F93" s="301"/>
      <c r="G93" s="301"/>
      <c r="H93" s="301"/>
      <c r="I93" s="301"/>
      <c r="J93" s="301"/>
      <c r="K93" s="301"/>
      <c r="L93" s="301"/>
      <c r="M93" s="301"/>
      <c r="N93" s="301"/>
      <c r="O93" s="301"/>
    </row>
    <row r="94" spans="2:15" ht="15.75">
      <c r="B94" s="301"/>
      <c r="C94" s="301"/>
      <c r="J94" s="301"/>
      <c r="K94" s="301"/>
      <c r="L94" s="301"/>
      <c r="M94" s="301"/>
      <c r="N94" s="301"/>
      <c r="O94" s="301"/>
    </row>
    <row r="95" spans="2:15" ht="15.75">
      <c r="B95" s="301"/>
      <c r="C95" s="301"/>
      <c r="J95" s="301"/>
      <c r="K95" s="301"/>
      <c r="L95" s="301"/>
      <c r="M95" s="301"/>
      <c r="N95" s="301"/>
      <c r="O95" s="301"/>
    </row>
  </sheetData>
  <sheetProtection/>
  <mergeCells count="21">
    <mergeCell ref="G6:G7"/>
    <mergeCell ref="R6:R7"/>
    <mergeCell ref="C6:C7"/>
    <mergeCell ref="O6:O7"/>
    <mergeCell ref="L6:L7"/>
    <mergeCell ref="M6:M7"/>
    <mergeCell ref="S6:S7"/>
    <mergeCell ref="H6:H7"/>
    <mergeCell ref="I6:I7"/>
    <mergeCell ref="J6:J7"/>
    <mergeCell ref="K6:K7"/>
    <mergeCell ref="C40:E40"/>
    <mergeCell ref="C39:D39"/>
    <mergeCell ref="P6:P7"/>
    <mergeCell ref="D6:D7"/>
    <mergeCell ref="Q6:Q7"/>
    <mergeCell ref="B4:I4"/>
    <mergeCell ref="F6:F7"/>
    <mergeCell ref="E6:E7"/>
    <mergeCell ref="N6:N7"/>
    <mergeCell ref="B6:B7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scale="45" r:id="rId1"/>
  <colBreaks count="1" manualBreakCount="1">
    <brk id="11" max="65535" man="1"/>
  </colBreaks>
  <ignoredErrors>
    <ignoredError sqref="B8:B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User</cp:lastModifiedBy>
  <cp:lastPrinted>2019-12-17T08:07:22Z</cp:lastPrinted>
  <dcterms:created xsi:type="dcterms:W3CDTF">2013-03-07T07:52:21Z</dcterms:created>
  <dcterms:modified xsi:type="dcterms:W3CDTF">2019-12-17T08:09:12Z</dcterms:modified>
  <cp:category/>
  <cp:version/>
  <cp:contentType/>
  <cp:contentStatus/>
</cp:coreProperties>
</file>